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Sheet1" sheetId="1" r:id="rId1"/>
    <sheet name="Sheet2" sheetId="2" r:id="rId2"/>
  </sheets>
  <definedNames>
    <definedName name="_xlnm.Print_Area" localSheetId="1">'Sheet2'!$A$1:$F$65</definedName>
  </definedNames>
  <calcPr fullCalcOnLoad="1"/>
</workbook>
</file>

<file path=xl/comments1.xml><?xml version="1.0" encoding="utf-8"?>
<comments xmlns="http://schemas.openxmlformats.org/spreadsheetml/2006/main">
  <authors>
    <author>iLLuSioN</author>
  </authors>
  <commentList>
    <comment ref="D228" authorId="0">
      <text>
        <r>
          <rPr>
            <b/>
            <sz val="8"/>
            <rFont val="Tahoma"/>
            <family val="2"/>
          </rPr>
          <t>วัสดุเชื้อเพลิง 100,00
วิทยาศาสตร์การแพทย์ 200,000</t>
        </r>
        <r>
          <rPr>
            <sz val="8"/>
            <rFont val="Tahoma"/>
            <family val="2"/>
          </rPr>
          <t xml:space="preserve">
</t>
        </r>
      </text>
    </comment>
    <comment ref="D287" authorId="0">
      <text>
        <r>
          <rPr>
            <b/>
            <sz val="8"/>
            <rFont val="Tahoma"/>
            <family val="2"/>
          </rPr>
          <t>คชจ.หมวดอื่น 20,000</t>
        </r>
      </text>
    </comment>
    <comment ref="D187" authorId="0">
      <text>
        <r>
          <rPr>
            <b/>
            <sz val="8"/>
            <rFont val="Tahoma"/>
            <family val="2"/>
          </rPr>
          <t>วัสดุเชื้อเพลิง 100,00
วิทยาศาสตร์การแพทย์ 200,000</t>
        </r>
        <r>
          <rPr>
            <sz val="8"/>
            <rFont val="Tahoma"/>
            <family val="2"/>
          </rPr>
          <t xml:space="preserve">
</t>
        </r>
      </text>
    </comment>
    <comment ref="D298" authorId="0">
      <text>
        <r>
          <rPr>
            <b/>
            <sz val="8"/>
            <rFont val="Tahoma"/>
            <family val="2"/>
          </rPr>
          <t>สป.
เงินเดือนการเมือง 1,868,640
เงินเดือนประจำ 2,623,600-275,880-72000
ค่าตอบแทน 302,800-10,000
คลัง
เงินเดือน 1,311,900  
ค่าตอบแทน 171,000-30,000
โยธา
เงินเดือน 1,019,200
ค่าตอบแทน 158,000-10,000</t>
        </r>
        <r>
          <rPr>
            <sz val="8"/>
            <rFont val="Tahoma"/>
            <family val="2"/>
          </rPr>
          <t xml:space="preserve">
</t>
        </r>
      </text>
    </comment>
    <comment ref="D301" authorId="0">
      <text>
        <r>
          <rPr>
            <b/>
            <sz val="8"/>
            <rFont val="Tahoma"/>
            <family val="2"/>
          </rPr>
          <t>สป. 335,800+108,000
การเกษตร 20,000
คลัง 120,000
โยธา 285,000+20,000</t>
        </r>
      </text>
    </comment>
    <comment ref="D302" authorId="0">
      <text>
        <r>
          <rPr>
            <b/>
            <sz val="8"/>
            <rFont val="Tahoma"/>
            <family val="2"/>
          </rPr>
          <t>สป 100,000
คลัง 20,000
ช่าง 80,000</t>
        </r>
      </text>
    </comment>
    <comment ref="D176" authorId="0">
      <text>
        <r>
          <rPr>
            <b/>
            <sz val="8"/>
            <rFont val="Tahoma"/>
            <family val="2"/>
          </rPr>
          <t>วัดกร่างทอง 50,000
บ้านห้วยนาคราช 30,000
วัดศรีสุวรรณาราม 40,000</t>
        </r>
      </text>
    </comment>
    <comment ref="D293" authorId="0">
      <text>
        <r>
          <rPr>
            <b/>
            <sz val="8"/>
            <rFont val="Tahoma"/>
            <family val="2"/>
          </rPr>
          <t>คชจ.หมวดอื่น 20,000</t>
        </r>
      </text>
    </comment>
    <comment ref="D296" authorId="0">
      <text>
        <r>
          <rPr>
            <b/>
            <sz val="8"/>
            <rFont val="Tahoma"/>
            <family val="2"/>
          </rPr>
          <t>สำนัก 10,000
คลัง 30,000
ช่าง 10,000</t>
        </r>
      </text>
    </comment>
  </commentList>
</comments>
</file>

<file path=xl/sharedStrings.xml><?xml version="1.0" encoding="utf-8"?>
<sst xmlns="http://schemas.openxmlformats.org/spreadsheetml/2006/main" count="861" uniqueCount="282">
  <si>
    <t>องค์การบริหารส่วนตำบลทุ่งทอง  อำเภอท่าม่วง  จังหวัดกาญจนบุรี</t>
  </si>
  <si>
    <t>1.ยุทธศาสตร์การพัฒนาด้านโครงสร้างพื้นฐาน</t>
  </si>
  <si>
    <t>บัญชีโครงการ/กิจกรรม/งบประมาณ</t>
  </si>
  <si>
    <t>ลำดับที่</t>
  </si>
  <si>
    <t>โครงการ / กิจกรรม</t>
  </si>
  <si>
    <t>รายละเอียดของโครงการ/</t>
  </si>
  <si>
    <t>กิจกรรม</t>
  </si>
  <si>
    <t>งบประมาณ</t>
  </si>
  <si>
    <t>(บาท)</t>
  </si>
  <si>
    <t>สถานที่</t>
  </si>
  <si>
    <t>ดำเนินการ</t>
  </si>
  <si>
    <t>หน่วย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</si>
  <si>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</si>
  <si>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</si>
  <si>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</si>
  <si>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</si>
  <si>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</si>
  <si>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</si>
  <si>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</si>
  <si>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</si>
  <si>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</si>
  <si>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</si>
  <si>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</si>
  <si>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</si>
  <si>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อบต.ทุ่งทอง</t>
  </si>
  <si>
    <t xml:space="preserve">รวมทั้งสิ้น </t>
  </si>
  <si>
    <t>ค่าจัดซื้อหนังสือพิมพ์</t>
  </si>
  <si>
    <t>องค์การบริหารส่วนตำบลทุ่งทอง</t>
  </si>
  <si>
    <t>ที่อ่านหนังสือพิมพ์ประจำหมู่บ้าน</t>
  </si>
  <si>
    <t>2.ยุทธศาสตร์การพัฒนาด้านเศรษฐกิจและแก้ไขปัญหาความยากจน</t>
  </si>
  <si>
    <t>สำนักปลัดฯ</t>
  </si>
  <si>
    <t xml:space="preserve"> -</t>
  </si>
  <si>
    <t>3.ยุทธศาสตร์การพัฒนาคุณภาพชีวิต</t>
  </si>
  <si>
    <t>และโรงเรียนสังกัด สพฐ.</t>
  </si>
  <si>
    <t>ผู้สูงอายุ</t>
  </si>
  <si>
    <t>4. ยุทธศาสตร์การพัฒนาด้านสิ่งแวดล้อม</t>
  </si>
  <si>
    <t>5.ยุทธศาสตร์การพัฒนาด้านการบริหารกิจการบ้านเมืองที่ดี</t>
  </si>
  <si>
    <t>ทุ่งทอง</t>
  </si>
  <si>
    <t>รวมทั้งสิ้น</t>
  </si>
  <si>
    <t>6.ยุทธศาสตร์การพัฒนาด้านความปลอดภัยในชีวิตและทรัพย์สิน</t>
  </si>
  <si>
    <t>สนับสนุนเงินสงเคราะห์ผู้พิการ</t>
  </si>
  <si>
    <t>ผู้ป่วยโรคเอดส์</t>
  </si>
  <si>
    <t>บัญชีสรุปจำนวนโครงการและงบประมาณ</t>
  </si>
  <si>
    <t>ยุทธศาสตร์ / แนวทางการพัฒนา</t>
  </si>
  <si>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</si>
  <si>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</si>
  <si>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</si>
  <si>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</si>
  <si>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จำนวน</t>
  </si>
  <si>
    <t>งบประมาณทั้งหมด</t>
  </si>
  <si>
    <t>หน่วยดำเนินการ</t>
  </si>
  <si>
    <t>รวม</t>
  </si>
  <si>
    <t>2.ยุทธศาสตร์การพัฒนาด้านเศรษฐกิจและแก้ไขปัญหาความ</t>
  </si>
  <si>
    <t>ยากจน</t>
  </si>
  <si>
    <t>4.ยุทธศาสตร์การพัฒนาด้านสิ่งแวดล้อม</t>
  </si>
  <si>
    <t>เพื่อจ่ายเป็นเงินสงเคราะห์เบี้ยยังชีพ</t>
  </si>
  <si>
    <t>คนพิการ</t>
  </si>
  <si>
    <t>เขต อบต.ทุ่งทอง</t>
  </si>
  <si>
    <t>เพื่อจ่ายเป็นค่าจัดซื้อหนังสือพิมพ์สำหรับ</t>
  </si>
  <si>
    <t>สำนักปลัด</t>
  </si>
  <si>
    <t>เพื่อจ้างนักเรียน นักศึกษาปฎิบัติงานในช่วง</t>
  </si>
  <si>
    <t>ปิดภาคเรียนประจำปี</t>
  </si>
  <si>
    <t>จำนวน 1 ครั้ง</t>
  </si>
  <si>
    <t>จัดงานวันเด็กแห่งชาติ</t>
  </si>
  <si>
    <t>จัดซื้ออาหารเสริม(นม)ให้ศูนย์พัฒนาเด็กเล็ก</t>
  </si>
  <si>
    <t>จัดซื้อวัสดุกีฬาให้แก่ศูนย์กีฬาหมู่บ้าน</t>
  </si>
  <si>
    <t>ศูนย์กีฬาตำบล</t>
  </si>
  <si>
    <t>จัดทำโครงการป้องกันและลดอุบัติเหตุทาง</t>
  </si>
  <si>
    <t>ถนนในช่วงเทศกาลสำคัญโดยจัดตั้งจุดตรวจ</t>
  </si>
  <si>
    <t>และให้บริการประชาชน</t>
  </si>
  <si>
    <t>ยุทธศาสตร์ 5 รั้ว ป้องกันภัยยาเสพติด</t>
  </si>
  <si>
    <t>เพื่อจ่ายเป็นค่าใช้จ่ายในการเลือกตั้งทั่วไป</t>
  </si>
  <si>
    <t>หรือเลือกตั้งซ่อมสมาชิกสภาและนายก อบต.</t>
  </si>
  <si>
    <t>จ้างนักเรียน นักศึกษาปฎิบัติงานในช่วง</t>
  </si>
  <si>
    <t>อาหารกลางวันเด็กนักเรียน</t>
  </si>
  <si>
    <t xml:space="preserve">จัดหาอาหารเสริมนมโรงเรียน </t>
  </si>
  <si>
    <t>สงเคราะห์เบี้ยยังชีพผู้สูงอายุ</t>
  </si>
  <si>
    <t>สนับสนุนอุปกรณ์กีฬาประจำหมู่บ้าน</t>
  </si>
  <si>
    <t>และตำบล</t>
  </si>
  <si>
    <t>อบรมสร้างเสริมและรณรงค์ตาม</t>
  </si>
  <si>
    <t>เทศกาลสำคัญ</t>
  </si>
  <si>
    <t>ป้องกันและลดอุบัติเหตุทางถนนในช่วง</t>
  </si>
  <si>
    <t>สนับสนุนเงินสงเคราะห์ผู้ป่วยโรคเอดส์</t>
  </si>
  <si>
    <t>อบรมสร้างเสริมและรณรงค์ตามยุทธศาสตร์</t>
  </si>
  <si>
    <t xml:space="preserve"> 5 รั้ว ป้องกันภัยยาเสพติดให้แก่กลุ่มเสี่ยง</t>
  </si>
  <si>
    <t>แผนการดำเนินงาน  ประจำปีงบประมาณ พ.ศ.2560</t>
  </si>
  <si>
    <t>แผนการดำเนินงาน ประจำปีงบประมาณ พ.ศ.2560</t>
  </si>
  <si>
    <t>พ.ศ.2559</t>
  </si>
  <si>
    <t>พ.ศ.2560</t>
  </si>
  <si>
    <t>เมตร พร้อมฝังท่อระบายน้ำ ค.ส.ล.ขนาดเส้น</t>
  </si>
  <si>
    <t>ผ่าศูนย์กลาง 0.30 เมตร จำนวน 4 จุด รวม</t>
  </si>
  <si>
    <t>20 ท่อน ก่อสร้างตามแบบมาตรฐาน ท.200 -</t>
  </si>
  <si>
    <t>204 พร้อมป้ายจำนวน 1 โครงการ</t>
  </si>
  <si>
    <t>กองช่าง</t>
  </si>
  <si>
    <t>เทคาดคอนกรีตไม่น้อยกว่า 798 ตาราง</t>
  </si>
  <si>
    <t>ลงหินคลุกข้างละ 0.00 - 0.50 เมตร หรือ</t>
  </si>
  <si>
    <t xml:space="preserve">เทคอนกรีตไม่น้อยกว่า 222 ตารางเมตร </t>
  </si>
  <si>
    <t>ก่อสร้างตามแบบมาตรฐาน ท.200 - 204</t>
  </si>
  <si>
    <t>พร้อมป้ายโครงการจำนวน 1 ป้าย</t>
  </si>
  <si>
    <t>ถนนกว้าง 3 เมตร ยาว 266 เมตร ไหล่ทาง</t>
  </si>
  <si>
    <t>ไม่น้อยกว่า 728 ตารางเมตร มีไหล่ทางกว้าง</t>
  </si>
  <si>
    <t>ข้างละ 0.00 - 0.50 เมตร ก่อร้างตามแบบ</t>
  </si>
  <si>
    <t>มาตรฐาน ท.1 - 03 พร้อมป้ายจำนวน 1 ป้าย</t>
  </si>
  <si>
    <t>ถนนกว้าง 4 เมตร ยาว 182 เมตร หรือปูยาง</t>
  </si>
  <si>
    <t>ถนนกว้าง 4 เมตร ยาว 73 เมตร หรือ</t>
  </si>
  <si>
    <t xml:space="preserve">Over ray ไม่น้อยกว่า 929 ตารางเมตร </t>
  </si>
  <si>
    <t>ก่อสร้างตามแบบมาตรฐาน ท.1 - 03</t>
  </si>
  <si>
    <t>ก่อสร้างถนนลาดยางแอสฟัลท์ติก</t>
  </si>
  <si>
    <t>คอนกรีต โดยวิธี Over ray</t>
  </si>
  <si>
    <t>หมู่ที่ 7 ซอย 9</t>
  </si>
  <si>
    <t xml:space="preserve">ก่อสร้างถนนคอนกรีตเสริมเหล็ก </t>
  </si>
  <si>
    <t>หมู่ที่ 8 ซอย 4</t>
  </si>
  <si>
    <t>ถนนกว้าง 4 เมตร ยาว 120 เมตร หรือ</t>
  </si>
  <si>
    <t xml:space="preserve">Over ray ไม่น้อยกว่า 480 ตารางเมตร </t>
  </si>
  <si>
    <t>ถนนกว้าง 4 เมตร ยาว 110 เมตร หรือ</t>
  </si>
  <si>
    <t>ปูยางไม่น้อยกว่า 440 เมตร มีไหล่ทาง</t>
  </si>
  <si>
    <t xml:space="preserve">กว้างข้างละ 0.00 - 0.50 เมตร </t>
  </si>
  <si>
    <t>ถนนกว้าง 4 เมตร ยาว 128 เมตร หรือ</t>
  </si>
  <si>
    <t>ปูยางไม่น้อยกว่า 512 เมตร ไม่มีไหล่ทาง</t>
  </si>
  <si>
    <t>คันคลอง</t>
  </si>
  <si>
    <t>ถนนกว้าง 4 เมตร ยาว 295 เมตร หรือ</t>
  </si>
  <si>
    <t>ปูยางไม่น้อยกว่า 1,180 เมตร ไม่มีไหล่ทาง</t>
  </si>
  <si>
    <t>กำนันเก่า</t>
  </si>
  <si>
    <t>ถนนกว้าง 4 เมตร ยาว 169 เมตร หรือ</t>
  </si>
  <si>
    <t>ปูยางไม่น้อยกว่า 676 ตารางเมตร มีไหล่ทาง</t>
  </si>
  <si>
    <t>ถนนกว้าง 3.50 เมตร ยาว 190 เมตร</t>
  </si>
  <si>
    <t>หรือปูยางไม่น้อยกว่า 665 ตารางเมตร</t>
  </si>
  <si>
    <t>ไม่มีไหล่ทาง ก่อสร้างตามแบบมาตรฐาน</t>
  </si>
  <si>
    <t>ท.1 - 03 พร้อมป้ายโครงการจำนวน 1 ป้าย</t>
  </si>
  <si>
    <t>ถนนกว้าง 4 เมตร ยาว 100 เมตร</t>
  </si>
  <si>
    <t>หรือปูยางไม่น้อยกว่า 400 ตารางเมตร</t>
  </si>
  <si>
    <t xml:space="preserve">ติดตั้งชุดโคมไฟถนนแบบโซลาเซล </t>
  </si>
  <si>
    <t>40 W พร้อมติดตั้งเสาจำนวน 1 ต้น</t>
  </si>
  <si>
    <t>ซ่อมแซมถนนลาดยาง ปรับปรุงระบบ</t>
  </si>
  <si>
    <t>ระบายน้ำ สิ่งก่อสร้างในตำบลทุ่งทอง</t>
  </si>
  <si>
    <t>ซ่อมแซมถนนลูกรังโดยใช้หินคลุกพร้อม</t>
  </si>
  <si>
    <t>เกรดแต่งเรียบบริเวณที่เป็นหลุมเป็นบ่อ</t>
  </si>
  <si>
    <t>ภายในตำบล</t>
  </si>
  <si>
    <t>ภายในหมู่ที่ 7</t>
  </si>
  <si>
    <t>ภายในหมู่ที่ 8</t>
  </si>
  <si>
    <t>โครงการย้ายเสาไฟฟ้า หมู่ที่ 1</t>
  </si>
  <si>
    <t>โครงการขยายเขตไฟฟ้าแรงต่ำ หมู่ที่ 2</t>
  </si>
  <si>
    <t>ขยายเขตไฟฟ้าแรงต่ำ ยาว 300 เมตร</t>
  </si>
  <si>
    <t>โครงการขยายเขตไฟฟ้าแรงต่ำ</t>
  </si>
  <si>
    <t>ขยายเขตไฟฟ้าแรงต่ำ ยาว 180 เมตร</t>
  </si>
  <si>
    <t>พร้อมปักเสา คอร. จำนวน 5 ต้น และติดตั้ง</t>
  </si>
  <si>
    <t>โคมไฟฟ้า จำนวน 2 ชุด</t>
  </si>
  <si>
    <t>อบรมการจัดทำบัญชีครัวเรือน</t>
  </si>
  <si>
    <t>จำนวน 80 คน</t>
  </si>
  <si>
    <t>อบรมให้ความรู้การจัดทำบัญชีครัว</t>
  </si>
  <si>
    <t>โครงการค่ายเยาวชนรู้เท่าทัน</t>
  </si>
  <si>
    <t>เทคโนโลยี</t>
  </si>
  <si>
    <t>เยาวชนจำนวน 80 คน</t>
  </si>
  <si>
    <t>อบรมการจักสาน</t>
  </si>
  <si>
    <t>อบรมการจักสานให้กับประชาชน</t>
  </si>
  <si>
    <t>อบรมการทำไม้กวาด</t>
  </si>
  <si>
    <t>อบรมการเพาะเชื้อเห็ดฟาง</t>
  </si>
  <si>
    <t>อบรมการทำไม้กวาดให้กับประชาชน</t>
  </si>
  <si>
    <t>อบรมการเพาะเชื้อเห็ดฟางให้กับประชาชน</t>
  </si>
  <si>
    <t>อบรมการประดิษฐดอกไม้ดินหอม</t>
  </si>
  <si>
    <t>ให้กับประชาชนจำนวน 80 คน</t>
  </si>
  <si>
    <t>อบรมการทำดอกไม้จันทร์</t>
  </si>
  <si>
    <t>โครงการส่งเสริมอาชีพเกษตรอินทีรย์</t>
  </si>
  <si>
    <t>ปลูกผักปลอดสารพิษ</t>
  </si>
  <si>
    <t>ค่าใช้จ่ายในการจัดงานประเพณี</t>
  </si>
  <si>
    <t>สงกรานต์</t>
  </si>
  <si>
    <t>จัดงานวันพ่อแห่งชาติ</t>
  </si>
  <si>
    <t>จัดงานวันแม่แห่งชาติ</t>
  </si>
  <si>
    <t>โครงการสนับสนุนค่าใช้จ่ายในการ</t>
  </si>
  <si>
    <t>บริหารสถานศึกษา</t>
  </si>
  <si>
    <t>อาหารกลางวัน สื่อการเรียนการสอนรายหัว</t>
  </si>
  <si>
    <t>ศูนย์พัฒนา</t>
  </si>
  <si>
    <t>เด็กเล็ก</t>
  </si>
  <si>
    <t>บ้านกร่างทอง,</t>
  </si>
  <si>
    <t>สนับสนุนอาหารกลางวันสำหรับเด็กนักเรียน</t>
  </si>
  <si>
    <t>โรงเรียนสังกัด สพฐ.</t>
  </si>
  <si>
    <t>ค่าใช้จ่ายในการพัฒนาครูผู้ดูแลเด็ก</t>
  </si>
  <si>
    <t>ศูนย์พัฒนาเด็กเล็ก</t>
  </si>
  <si>
    <t>โครงรณรงค์และควบคุมโรคพิษสุนัขบ้า</t>
  </si>
  <si>
    <t>รณรงค์และควบคุมโรคพิษสุนัขบ้า</t>
  </si>
  <si>
    <t xml:space="preserve"> สนับสนุนการบริการสาธารณสุข</t>
  </si>
  <si>
    <t>อุดหนุนสาธารณมูลฐานประจำหมู่บ้าน</t>
  </si>
  <si>
    <t>สาธารณสุข</t>
  </si>
  <si>
    <t>มูลฐาน</t>
  </si>
  <si>
    <t>ประจำ</t>
  </si>
  <si>
    <t>หมู่บ้าน</t>
  </si>
  <si>
    <t>โครงการครอบครัวเข้มแข็งไร้ความ</t>
  </si>
  <si>
    <t>รุนแรง</t>
  </si>
  <si>
    <t>อบรมให้ความรู้กับประชาชน</t>
  </si>
  <si>
    <t>โครงการส่งเสริมความรู้เกี่ยวกับ</t>
  </si>
  <si>
    <t>โรคระบาด (ไข้เลือดออก)</t>
  </si>
  <si>
    <t>โครงการอบรมป้องกันโรคเอดส์</t>
  </si>
  <si>
    <t>อบรมให้ความรู้กับเยาวชน</t>
  </si>
  <si>
    <t>โครงการป้องกันและควบคุม</t>
  </si>
  <si>
    <t>โรคติดต่อต่าง ๆ</t>
  </si>
  <si>
    <t>ป้องกันและควบคุมโรคติดต่อต่าง ๆ</t>
  </si>
  <si>
    <t>เช่น ไข้เลือดออก</t>
  </si>
  <si>
    <t>โครงการป้องกันและแก้ไขปัญหา</t>
  </si>
  <si>
    <t>เด็กและเยาวชนตั้งครรภ์ไม่พร้อม</t>
  </si>
  <si>
    <t>สงเคราะห์ช่วยเหลือผู้ประสบภัย</t>
  </si>
  <si>
    <t>สำรองร่าย</t>
  </si>
  <si>
    <t>ค่าใช้จ่ายในการแข่งขันกีฬาและจัดกิจกรรม</t>
  </si>
  <si>
    <t>แข่งขันกีฬา</t>
  </si>
  <si>
    <t>โครงการอบรมการจัดทำแผนชุมชน</t>
  </si>
  <si>
    <t>อบรมการจัดทำแผนชุมชน</t>
  </si>
  <si>
    <t>ค่าใช้จ่ายในการเลือกตั้ง</t>
  </si>
  <si>
    <t>โครงการจัดเก็บข้อมูลพื้นฐานตำบล</t>
  </si>
  <si>
    <t>เพื่อจัดเก็บข้อมูลพื้นฐานตำบล</t>
  </si>
  <si>
    <t>โครงการจัดทำแผนที่ภาษีและ</t>
  </si>
  <si>
    <t>ทะเบียนทรัพย์สิน</t>
  </si>
  <si>
    <t>เพื่อจัดทำแผนที่ภาษีและทะเบียนทรัพย์สิน</t>
  </si>
  <si>
    <t>กองคลัง</t>
  </si>
  <si>
    <t>โครงการศูนย์รวมข้อมูลข่าวสารการซื้อ</t>
  </si>
  <si>
    <t>การจ้างของ อปท. ระดับอำเภอ</t>
  </si>
  <si>
    <t>ศูนย์ข้อมูล</t>
  </si>
  <si>
    <t>ข่าวสาร อำเภอ</t>
  </si>
  <si>
    <t>ท่าม่วง</t>
  </si>
  <si>
    <t>การจัดงานราชพิธี วันสำคัญของชาติ</t>
  </si>
  <si>
    <t>โครงการอบรมและศึกษาดูงานเพื่อ</t>
  </si>
  <si>
    <t>การพัฒนาท้องถิ่น</t>
  </si>
  <si>
    <t>โครงการฝึกอบรมและทบทวนเพิ่ม</t>
  </si>
  <si>
    <t>ทักษะการปฏิบัติงานของ อปพร.</t>
  </si>
  <si>
    <t>เพื่อจ่ายเป็นค่าฝึกอบรมและทบทวนเพิ่ม</t>
  </si>
  <si>
    <t>โครงการพัฒนาเสริมสร้างความรู้</t>
  </si>
  <si>
    <t>เกี่ยวกับภัยธรรมชาติ</t>
  </si>
  <si>
    <t>เพื่ออบรมเสริมสร้างความรู้เกี่ยวกับภัยธรรมชาติ</t>
  </si>
  <si>
    <t>เกี่ยวกับอัคคีภัยเบื้องต้น</t>
  </si>
  <si>
    <t>เพื่ออบรมให้ความรู้เกี่ยวกับอัคคีภัยเบื้องต้น</t>
  </si>
  <si>
    <t>1.1 แผนงานเคหะและชุมชน</t>
  </si>
  <si>
    <t>แบบ ผด.02</t>
  </si>
  <si>
    <t>2.1 แผนงานสร้างความเข้มแข็งของชุมชน</t>
  </si>
  <si>
    <t>3.1 แผนงานการศาสนาวัฒนธรรม และนันทนาการ</t>
  </si>
  <si>
    <t>3.2 แผนงานสร้างความเข้มแข็งของชุมชน</t>
  </si>
  <si>
    <t>3.3 แผนงานการศึกษา</t>
  </si>
  <si>
    <t>4.1 แผนงาน</t>
  </si>
  <si>
    <t>5.1 แผนงานสร้างความเข็มแข็งของชุมชน</t>
  </si>
  <si>
    <t>5.2 แผนงานบริหารงานทั่วไป</t>
  </si>
  <si>
    <t xml:space="preserve">เพื่อจัดซื้อพวงมาลา </t>
  </si>
  <si>
    <t>1.2 แผนงานสร้างความเข้มแข็งของชุมชน</t>
  </si>
  <si>
    <t>1.2 แผนงานสร้างความเข็มแข็งของชุมชน</t>
  </si>
  <si>
    <t>แบบ ผด.01</t>
  </si>
  <si>
    <t>2.1 แผนงานสร้างความเข็มแข็งของชุมชน</t>
  </si>
  <si>
    <t>5.1 แผนงานสร้างความเข้มแข็งของชุมชน</t>
  </si>
  <si>
    <t>สำนักปลัด / กองคลัง</t>
  </si>
  <si>
    <t>6.1 แผนงานสร้างความเข้มแข็งของชุมชน</t>
  </si>
  <si>
    <t>6.2 แผนงานการรักษาความสงบภายใน</t>
  </si>
  <si>
    <t>ซอย 5</t>
  </si>
  <si>
    <t>หมู่ที่ 5</t>
  </si>
  <si>
    <t>บริเวณคอสะพาน</t>
  </si>
  <si>
    <t>บ้านกำนันเก่า</t>
  </si>
  <si>
    <t>เชื่อมต่อ</t>
  </si>
  <si>
    <t>บริเวณบ้าน</t>
  </si>
  <si>
    <t>คุณสุดาวัลย์</t>
  </si>
  <si>
    <t>บ้านคุณวิโรจน์</t>
  </si>
  <si>
    <t xml:space="preserve">หมู่ที่ 4 </t>
  </si>
  <si>
    <t>ซอย 18</t>
  </si>
  <si>
    <t xml:space="preserve">คอนกรีต หมู่ที่ 1 </t>
  </si>
  <si>
    <t xml:space="preserve"> ซอย 1</t>
  </si>
  <si>
    <t xml:space="preserve">หมู่ที่ 8 </t>
  </si>
  <si>
    <t xml:space="preserve">คอนกรีต หมู่ที่ 2 </t>
  </si>
  <si>
    <t>ซอย 4</t>
  </si>
  <si>
    <t xml:space="preserve">คอนกรีต หมู่ที่ 3 </t>
  </si>
  <si>
    <t>ซอย 7 เชื่อมต่อ</t>
  </si>
  <si>
    <t>คอนกรีต หมู่ที่ 5</t>
  </si>
  <si>
    <t xml:space="preserve"> เลียบคลองชล</t>
  </si>
  <si>
    <t>เริ่มสะพานบ้าน</t>
  </si>
  <si>
    <t xml:space="preserve">ประทานฝั่งซ้าย </t>
  </si>
  <si>
    <t xml:space="preserve">คอนกรีต หมู่ที่ 6 </t>
  </si>
  <si>
    <t>ซอย 6</t>
  </si>
  <si>
    <t xml:space="preserve">คอนกรีต หมู่ที่ 7 </t>
  </si>
  <si>
    <t>ซอย 7</t>
  </si>
  <si>
    <t xml:space="preserve">40 W  หมู่ที่ 6 </t>
  </si>
  <si>
    <t>เชื่อมต่อหมู่ที่ 3</t>
  </si>
  <si>
    <t>หมู่ที่ 6</t>
  </si>
  <si>
    <t xml:space="preserve">ย้ายเสาไฟฟ้า หมู่ที่ 1 บริเวณบ้านคุณวิชา </t>
  </si>
  <si>
    <t xml:space="preserve">ยืนยง จำนวน 1 ต้น พร้อมดึงสายใหม่ </t>
  </si>
  <si>
    <t>ยาว 80 เมตร</t>
  </si>
  <si>
    <t>คุณวิชา ยืนยง</t>
  </si>
  <si>
    <t xml:space="preserve">ซอย 11 </t>
  </si>
  <si>
    <t xml:space="preserve">พร้อมสายพาดดับ หมู่ที่ 7 </t>
  </si>
  <si>
    <t>3.4 แผนงานสาธารณสุข</t>
  </si>
  <si>
    <t>3.5 แผนงานงบกลาง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</si>
</sst>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R&quot;\ #,##0;&quot;R&quot;\ \-#,##0"/>
    <numFmt numFmtId="188" formatCode="&quot;R&quot;\ #,##0;[Red]&quot;R&quot;\ \-#,##0"/>
    <numFmt numFmtId="189" formatCode="&quot;R&quot;\ #,##0.00;&quot;R&quot;\ \-#,##0.00"/>
    <numFmt numFmtId="190" formatCode="&quot;R&quot;\ #,##0.00;[Red]&quot;R&quot;\ \-#,##0.00"/>
    <numFmt numFmtId="191" formatCode="_ &quot;R&quot;\ * #,##0_ ;_ &quot;R&quot;\ * \-#,##0_ ;_ &quot;R&quot;\ * &quot;-&quot;_ ;_ @_ "/>
    <numFmt numFmtId="192" formatCode="_ * #,##0_ ;_ * \-#,##0_ ;_ * &quot;-&quot;_ ;_ @_ "/>
    <numFmt numFmtId="193" formatCode="_ &quot;R&quot;\ * #,##0.00_ ;_ &quot;R&quot;\ * \-#,##0.00_ ;_ &quot;R&quot;\ * &quot;-&quot;??_ ;_ @_ "/>
    <numFmt numFmtId="194" formatCode="_ * #,##0.00_ ;_ * \-#,##0.00_ ;_ * &quot;-&quot;??_ ;_ @_ "/>
    <numFmt numFmtId="195" formatCode="t&quot;R&quot;#,##0_);\(t&quot;R&quot;#,##0\)"/>
    <numFmt numFmtId="196" formatCode="t&quot;R&quot;#,##0_);[Red]\(t&quot;R&quot;#,##0\)"/>
    <numFmt numFmtId="197" formatCode="t&quot;R&quot;#,##0.00_);\(t&quot;R&quot;#,##0.00\)"/>
    <numFmt numFmtId="198" formatCode="t&quot;R&quot;#,##0.00_);[Red]\(t&quot;R&quot;#,##0.00\)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#,##0.000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  <numFmt numFmtId="211" formatCode="_-* #,##0_-;\-* #,##0_-;_-* &quot;-&quot;??_-;_-@_-"/>
    <numFmt numFmtId="212" formatCode="#,##0_ ;\-#,##0\ "/>
    <numFmt numFmtId="213" formatCode="0.0000000000"/>
    <numFmt numFmtId="214" formatCode="0.00000000000"/>
    <numFmt numFmtId="215" formatCode="0.000000000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5"/>
      <name val="TH SarabunIT๙"/>
      <family val="2"/>
    </font>
    <font>
      <sz val="15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2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 horizontal="left" indent="2"/>
    </xf>
    <xf numFmtId="0" fontId="7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1" xfId="0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 indent="2"/>
    </xf>
    <xf numFmtId="0" fontId="7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textRotation="90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212" fontId="9" fillId="0" borderId="10" xfId="38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textRotation="90"/>
    </xf>
    <xf numFmtId="0" fontId="8" fillId="0" borderId="17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8" fillId="0" borderId="18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left"/>
    </xf>
    <xf numFmtId="3" fontId="9" fillId="0" borderId="10" xfId="38" applyNumberFormat="1" applyFont="1" applyBorder="1" applyAlignment="1">
      <alignment horizontal="center"/>
    </xf>
    <xf numFmtId="3" fontId="9" fillId="0" borderId="12" xfId="38" applyNumberFormat="1" applyFont="1" applyBorder="1" applyAlignment="1">
      <alignment horizontal="center"/>
    </xf>
    <xf numFmtId="3" fontId="9" fillId="0" borderId="11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212" fontId="9" fillId="0" borderId="12" xfId="38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left"/>
    </xf>
    <xf numFmtId="212" fontId="9" fillId="0" borderId="20" xfId="38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/>
    </xf>
    <xf numFmtId="0" fontId="8" fillId="0" borderId="22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22" xfId="0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7" fillId="0" borderId="21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 textRotation="180"/>
    </xf>
    <xf numFmtId="0" fontId="7" fillId="0" borderId="0" xfId="0" applyFont="1" applyBorder="1" applyAlignment="1">
      <alignment horizontal="center" textRotation="180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212" fontId="9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textRotation="180"/>
    </xf>
    <xf numFmtId="0" fontId="9" fillId="0" borderId="0" xfId="0" applyFont="1" applyBorder="1" applyAlignment="1">
      <alignment horizontal="center" vertical="center" textRotation="180"/>
    </xf>
    <xf numFmtId="3" fontId="8" fillId="0" borderId="20" xfId="38" applyNumberFormat="1" applyFont="1" applyBorder="1" applyAlignment="1">
      <alignment horizontal="center"/>
    </xf>
    <xf numFmtId="3" fontId="9" fillId="0" borderId="0" xfId="0" applyNumberFormat="1" applyFont="1" applyAlignment="1">
      <alignment/>
    </xf>
    <xf numFmtId="3" fontId="8" fillId="0" borderId="23" xfId="38" applyNumberFormat="1" applyFont="1" applyBorder="1" applyAlignment="1">
      <alignment horizontal="center"/>
    </xf>
    <xf numFmtId="3" fontId="8" fillId="0" borderId="11" xfId="38" applyNumberFormat="1" applyFont="1" applyBorder="1" applyAlignment="1">
      <alignment horizontal="center"/>
    </xf>
    <xf numFmtId="3" fontId="8" fillId="0" borderId="0" xfId="38" applyNumberFormat="1" applyFont="1" applyBorder="1" applyAlignment="1">
      <alignment horizontal="center"/>
    </xf>
    <xf numFmtId="3" fontId="9" fillId="0" borderId="11" xfId="38" applyNumberFormat="1" applyFont="1" applyBorder="1" applyAlignment="1">
      <alignment horizontal="center"/>
    </xf>
    <xf numFmtId="3" fontId="8" fillId="0" borderId="12" xfId="38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3" fontId="8" fillId="0" borderId="13" xfId="38" applyNumberFormat="1" applyFont="1" applyBorder="1" applyAlignment="1">
      <alignment horizontal="center"/>
    </xf>
    <xf numFmtId="0" fontId="9" fillId="0" borderId="17" xfId="0" applyFont="1" applyBorder="1" applyAlignment="1">
      <alignment/>
    </xf>
    <xf numFmtId="212" fontId="9" fillId="0" borderId="0" xfId="38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9</xdr:row>
      <xdr:rowOff>0</xdr:rowOff>
    </xdr:from>
    <xdr:to>
      <xdr:col>17</xdr:col>
      <xdr:colOff>200025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7534275" y="2466975"/>
          <a:ext cx="2019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9525</xdr:rowOff>
    </xdr:from>
    <xdr:to>
      <xdr:col>18</xdr:col>
      <xdr:colOff>0</xdr:colOff>
      <xdr:row>16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7534275" y="4143375"/>
          <a:ext cx="2047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23</xdr:row>
      <xdr:rowOff>9525</xdr:rowOff>
    </xdr:from>
    <xdr:to>
      <xdr:col>18</xdr:col>
      <xdr:colOff>0</xdr:colOff>
      <xdr:row>23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7562850" y="5810250"/>
          <a:ext cx="2019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383</xdr:row>
      <xdr:rowOff>9525</xdr:rowOff>
    </xdr:from>
    <xdr:to>
      <xdr:col>18</xdr:col>
      <xdr:colOff>0</xdr:colOff>
      <xdr:row>383</xdr:row>
      <xdr:rowOff>9525</xdr:rowOff>
    </xdr:to>
    <xdr:sp>
      <xdr:nvSpPr>
        <xdr:cNvPr id="4" name="AutoShape 83"/>
        <xdr:cNvSpPr>
          <a:spLocks/>
        </xdr:cNvSpPr>
      </xdr:nvSpPr>
      <xdr:spPr>
        <a:xfrm>
          <a:off x="7772400" y="93440250"/>
          <a:ext cx="1809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422</xdr:row>
      <xdr:rowOff>161925</xdr:rowOff>
    </xdr:from>
    <xdr:to>
      <xdr:col>18</xdr:col>
      <xdr:colOff>0</xdr:colOff>
      <xdr:row>422</xdr:row>
      <xdr:rowOff>161925</xdr:rowOff>
    </xdr:to>
    <xdr:sp>
      <xdr:nvSpPr>
        <xdr:cNvPr id="5" name="AutoShape 92"/>
        <xdr:cNvSpPr>
          <a:spLocks/>
        </xdr:cNvSpPr>
      </xdr:nvSpPr>
      <xdr:spPr>
        <a:xfrm>
          <a:off x="7515225" y="99907725"/>
          <a:ext cx="2066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425</xdr:row>
      <xdr:rowOff>9525</xdr:rowOff>
    </xdr:from>
    <xdr:to>
      <xdr:col>18</xdr:col>
      <xdr:colOff>9525</xdr:colOff>
      <xdr:row>425</xdr:row>
      <xdr:rowOff>9525</xdr:rowOff>
    </xdr:to>
    <xdr:sp>
      <xdr:nvSpPr>
        <xdr:cNvPr id="6" name="AutoShape 93"/>
        <xdr:cNvSpPr>
          <a:spLocks/>
        </xdr:cNvSpPr>
      </xdr:nvSpPr>
      <xdr:spPr>
        <a:xfrm>
          <a:off x="6848475" y="100241100"/>
          <a:ext cx="2743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428</xdr:row>
      <xdr:rowOff>9525</xdr:rowOff>
    </xdr:from>
    <xdr:to>
      <xdr:col>18</xdr:col>
      <xdr:colOff>0</xdr:colOff>
      <xdr:row>428</xdr:row>
      <xdr:rowOff>9525</xdr:rowOff>
    </xdr:to>
    <xdr:sp>
      <xdr:nvSpPr>
        <xdr:cNvPr id="7" name="AutoShape 94"/>
        <xdr:cNvSpPr>
          <a:spLocks/>
        </xdr:cNvSpPr>
      </xdr:nvSpPr>
      <xdr:spPr>
        <a:xfrm>
          <a:off x="7515225" y="100726875"/>
          <a:ext cx="2066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445</xdr:row>
      <xdr:rowOff>9525</xdr:rowOff>
    </xdr:from>
    <xdr:to>
      <xdr:col>17</xdr:col>
      <xdr:colOff>219075</xdr:colOff>
      <xdr:row>445</xdr:row>
      <xdr:rowOff>9525</xdr:rowOff>
    </xdr:to>
    <xdr:sp>
      <xdr:nvSpPr>
        <xdr:cNvPr id="8" name="AutoShape 99"/>
        <xdr:cNvSpPr>
          <a:spLocks/>
        </xdr:cNvSpPr>
      </xdr:nvSpPr>
      <xdr:spPr>
        <a:xfrm>
          <a:off x="6838950" y="103479600"/>
          <a:ext cx="2733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447</xdr:row>
      <xdr:rowOff>0</xdr:rowOff>
    </xdr:from>
    <xdr:to>
      <xdr:col>18</xdr:col>
      <xdr:colOff>0</xdr:colOff>
      <xdr:row>447</xdr:row>
      <xdr:rowOff>0</xdr:rowOff>
    </xdr:to>
    <xdr:sp>
      <xdr:nvSpPr>
        <xdr:cNvPr id="9" name="AutoShape 100"/>
        <xdr:cNvSpPr>
          <a:spLocks/>
        </xdr:cNvSpPr>
      </xdr:nvSpPr>
      <xdr:spPr>
        <a:xfrm>
          <a:off x="6848475" y="103793925"/>
          <a:ext cx="2733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448</xdr:row>
      <xdr:rowOff>161925</xdr:rowOff>
    </xdr:from>
    <xdr:to>
      <xdr:col>17</xdr:col>
      <xdr:colOff>219075</xdr:colOff>
      <xdr:row>448</xdr:row>
      <xdr:rowOff>161925</xdr:rowOff>
    </xdr:to>
    <xdr:sp>
      <xdr:nvSpPr>
        <xdr:cNvPr id="10" name="AutoShape 106"/>
        <xdr:cNvSpPr>
          <a:spLocks/>
        </xdr:cNvSpPr>
      </xdr:nvSpPr>
      <xdr:spPr>
        <a:xfrm>
          <a:off x="6858000" y="104117775"/>
          <a:ext cx="2714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451</xdr:row>
      <xdr:rowOff>9525</xdr:rowOff>
    </xdr:from>
    <xdr:to>
      <xdr:col>17</xdr:col>
      <xdr:colOff>219075</xdr:colOff>
      <xdr:row>451</xdr:row>
      <xdr:rowOff>9525</xdr:rowOff>
    </xdr:to>
    <xdr:sp>
      <xdr:nvSpPr>
        <xdr:cNvPr id="11" name="AutoShape 107"/>
        <xdr:cNvSpPr>
          <a:spLocks/>
        </xdr:cNvSpPr>
      </xdr:nvSpPr>
      <xdr:spPr>
        <a:xfrm>
          <a:off x="6838950" y="104451150"/>
          <a:ext cx="2733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454</xdr:row>
      <xdr:rowOff>0</xdr:rowOff>
    </xdr:from>
    <xdr:to>
      <xdr:col>18</xdr:col>
      <xdr:colOff>0</xdr:colOff>
      <xdr:row>454</xdr:row>
      <xdr:rowOff>0</xdr:rowOff>
    </xdr:to>
    <xdr:sp>
      <xdr:nvSpPr>
        <xdr:cNvPr id="12" name="AutoShape 108"/>
        <xdr:cNvSpPr>
          <a:spLocks/>
        </xdr:cNvSpPr>
      </xdr:nvSpPr>
      <xdr:spPr>
        <a:xfrm>
          <a:off x="6848475" y="104927400"/>
          <a:ext cx="2733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457</xdr:row>
      <xdr:rowOff>0</xdr:rowOff>
    </xdr:from>
    <xdr:to>
      <xdr:col>17</xdr:col>
      <xdr:colOff>219075</xdr:colOff>
      <xdr:row>457</xdr:row>
      <xdr:rowOff>0</xdr:rowOff>
    </xdr:to>
    <xdr:sp>
      <xdr:nvSpPr>
        <xdr:cNvPr id="13" name="AutoShape 110"/>
        <xdr:cNvSpPr>
          <a:spLocks/>
        </xdr:cNvSpPr>
      </xdr:nvSpPr>
      <xdr:spPr>
        <a:xfrm>
          <a:off x="6858000" y="105413175"/>
          <a:ext cx="2714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460</xdr:row>
      <xdr:rowOff>9525</xdr:rowOff>
    </xdr:from>
    <xdr:to>
      <xdr:col>17</xdr:col>
      <xdr:colOff>219075</xdr:colOff>
      <xdr:row>460</xdr:row>
      <xdr:rowOff>9525</xdr:rowOff>
    </xdr:to>
    <xdr:sp>
      <xdr:nvSpPr>
        <xdr:cNvPr id="14" name="AutoShape 111"/>
        <xdr:cNvSpPr>
          <a:spLocks/>
        </xdr:cNvSpPr>
      </xdr:nvSpPr>
      <xdr:spPr>
        <a:xfrm>
          <a:off x="6838950" y="105908475"/>
          <a:ext cx="2733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474</xdr:row>
      <xdr:rowOff>0</xdr:rowOff>
    </xdr:from>
    <xdr:to>
      <xdr:col>18</xdr:col>
      <xdr:colOff>0</xdr:colOff>
      <xdr:row>474</xdr:row>
      <xdr:rowOff>0</xdr:rowOff>
    </xdr:to>
    <xdr:sp>
      <xdr:nvSpPr>
        <xdr:cNvPr id="15" name="AutoShape 112"/>
        <xdr:cNvSpPr>
          <a:spLocks/>
        </xdr:cNvSpPr>
      </xdr:nvSpPr>
      <xdr:spPr>
        <a:xfrm>
          <a:off x="6848475" y="108165900"/>
          <a:ext cx="2733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476</xdr:row>
      <xdr:rowOff>0</xdr:rowOff>
    </xdr:from>
    <xdr:to>
      <xdr:col>18</xdr:col>
      <xdr:colOff>0</xdr:colOff>
      <xdr:row>476</xdr:row>
      <xdr:rowOff>0</xdr:rowOff>
    </xdr:to>
    <xdr:sp>
      <xdr:nvSpPr>
        <xdr:cNvPr id="16" name="AutoShape 113"/>
        <xdr:cNvSpPr>
          <a:spLocks/>
        </xdr:cNvSpPr>
      </xdr:nvSpPr>
      <xdr:spPr>
        <a:xfrm>
          <a:off x="6848475" y="108489750"/>
          <a:ext cx="2733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484</xdr:row>
      <xdr:rowOff>161925</xdr:rowOff>
    </xdr:from>
    <xdr:to>
      <xdr:col>9</xdr:col>
      <xdr:colOff>9525</xdr:colOff>
      <xdr:row>484</xdr:row>
      <xdr:rowOff>161925</xdr:rowOff>
    </xdr:to>
    <xdr:sp>
      <xdr:nvSpPr>
        <xdr:cNvPr id="17" name="AutoShape 114"/>
        <xdr:cNvSpPr>
          <a:spLocks/>
        </xdr:cNvSpPr>
      </xdr:nvSpPr>
      <xdr:spPr>
        <a:xfrm>
          <a:off x="7296150" y="109947075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468</xdr:row>
      <xdr:rowOff>0</xdr:rowOff>
    </xdr:from>
    <xdr:to>
      <xdr:col>18</xdr:col>
      <xdr:colOff>0</xdr:colOff>
      <xdr:row>468</xdr:row>
      <xdr:rowOff>9525</xdr:rowOff>
    </xdr:to>
    <xdr:sp>
      <xdr:nvSpPr>
        <xdr:cNvPr id="18" name="AutoShape 118"/>
        <xdr:cNvSpPr>
          <a:spLocks/>
        </xdr:cNvSpPr>
      </xdr:nvSpPr>
      <xdr:spPr>
        <a:xfrm flipV="1">
          <a:off x="6848475" y="107194350"/>
          <a:ext cx="27336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485</xdr:row>
      <xdr:rowOff>9525</xdr:rowOff>
    </xdr:from>
    <xdr:to>
      <xdr:col>15</xdr:col>
      <xdr:colOff>0</xdr:colOff>
      <xdr:row>485</xdr:row>
      <xdr:rowOff>9525</xdr:rowOff>
    </xdr:to>
    <xdr:sp>
      <xdr:nvSpPr>
        <xdr:cNvPr id="19" name="AutoShape 119"/>
        <xdr:cNvSpPr>
          <a:spLocks/>
        </xdr:cNvSpPr>
      </xdr:nvSpPr>
      <xdr:spPr>
        <a:xfrm>
          <a:off x="8677275" y="109956600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498</xdr:row>
      <xdr:rowOff>161925</xdr:rowOff>
    </xdr:from>
    <xdr:to>
      <xdr:col>18</xdr:col>
      <xdr:colOff>28575</xdr:colOff>
      <xdr:row>499</xdr:row>
      <xdr:rowOff>9525</xdr:rowOff>
    </xdr:to>
    <xdr:sp>
      <xdr:nvSpPr>
        <xdr:cNvPr id="20" name="AutoShape 120"/>
        <xdr:cNvSpPr>
          <a:spLocks/>
        </xdr:cNvSpPr>
      </xdr:nvSpPr>
      <xdr:spPr>
        <a:xfrm>
          <a:off x="6838950" y="112214025"/>
          <a:ext cx="27717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380</xdr:row>
      <xdr:rowOff>9525</xdr:rowOff>
    </xdr:from>
    <xdr:to>
      <xdr:col>10</xdr:col>
      <xdr:colOff>28575</xdr:colOff>
      <xdr:row>380</xdr:row>
      <xdr:rowOff>9525</xdr:rowOff>
    </xdr:to>
    <xdr:sp>
      <xdr:nvSpPr>
        <xdr:cNvPr id="21" name="AutoShape 130"/>
        <xdr:cNvSpPr>
          <a:spLocks/>
        </xdr:cNvSpPr>
      </xdr:nvSpPr>
      <xdr:spPr>
        <a:xfrm>
          <a:off x="7229475" y="92954475"/>
          <a:ext cx="552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431</xdr:row>
      <xdr:rowOff>0</xdr:rowOff>
    </xdr:from>
    <xdr:to>
      <xdr:col>8</xdr:col>
      <xdr:colOff>219075</xdr:colOff>
      <xdr:row>431</xdr:row>
      <xdr:rowOff>9525</xdr:rowOff>
    </xdr:to>
    <xdr:sp>
      <xdr:nvSpPr>
        <xdr:cNvPr id="22" name="AutoShape 131"/>
        <xdr:cNvSpPr>
          <a:spLocks/>
        </xdr:cNvSpPr>
      </xdr:nvSpPr>
      <xdr:spPr>
        <a:xfrm>
          <a:off x="7067550" y="101203125"/>
          <a:ext cx="4476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478</xdr:row>
      <xdr:rowOff>9525</xdr:rowOff>
    </xdr:from>
    <xdr:to>
      <xdr:col>18</xdr:col>
      <xdr:colOff>19050</xdr:colOff>
      <xdr:row>478</xdr:row>
      <xdr:rowOff>9525</xdr:rowOff>
    </xdr:to>
    <xdr:sp>
      <xdr:nvSpPr>
        <xdr:cNvPr id="23" name="AutoShape 137"/>
        <xdr:cNvSpPr>
          <a:spLocks/>
        </xdr:cNvSpPr>
      </xdr:nvSpPr>
      <xdr:spPr>
        <a:xfrm>
          <a:off x="6867525" y="108823125"/>
          <a:ext cx="2733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46</xdr:row>
      <xdr:rowOff>0</xdr:rowOff>
    </xdr:from>
    <xdr:to>
      <xdr:col>17</xdr:col>
      <xdr:colOff>200025</xdr:colOff>
      <xdr:row>46</xdr:row>
      <xdr:rowOff>9525</xdr:rowOff>
    </xdr:to>
    <xdr:sp>
      <xdr:nvSpPr>
        <xdr:cNvPr id="24" name="AutoShape 138"/>
        <xdr:cNvSpPr>
          <a:spLocks/>
        </xdr:cNvSpPr>
      </xdr:nvSpPr>
      <xdr:spPr>
        <a:xfrm>
          <a:off x="7543800" y="11601450"/>
          <a:ext cx="20097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25" name="AutoShape 152"/>
        <xdr:cNvSpPr>
          <a:spLocks/>
        </xdr:cNvSpPr>
      </xdr:nvSpPr>
      <xdr:spPr>
        <a:xfrm>
          <a:off x="7543800" y="4848225"/>
          <a:ext cx="2038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33</xdr:row>
      <xdr:rowOff>0</xdr:rowOff>
    </xdr:from>
    <xdr:to>
      <xdr:col>17</xdr:col>
      <xdr:colOff>190500</xdr:colOff>
      <xdr:row>33</xdr:row>
      <xdr:rowOff>9525</xdr:rowOff>
    </xdr:to>
    <xdr:sp>
      <xdr:nvSpPr>
        <xdr:cNvPr id="26" name="AutoShape 153"/>
        <xdr:cNvSpPr>
          <a:spLocks/>
        </xdr:cNvSpPr>
      </xdr:nvSpPr>
      <xdr:spPr>
        <a:xfrm>
          <a:off x="7553325" y="8505825"/>
          <a:ext cx="19907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36</xdr:row>
      <xdr:rowOff>238125</xdr:rowOff>
    </xdr:from>
    <xdr:to>
      <xdr:col>18</xdr:col>
      <xdr:colOff>9525</xdr:colOff>
      <xdr:row>37</xdr:row>
      <xdr:rowOff>0</xdr:rowOff>
    </xdr:to>
    <xdr:sp>
      <xdr:nvSpPr>
        <xdr:cNvPr id="27" name="AutoShape 154"/>
        <xdr:cNvSpPr>
          <a:spLocks/>
        </xdr:cNvSpPr>
      </xdr:nvSpPr>
      <xdr:spPr>
        <a:xfrm>
          <a:off x="7543800" y="9458325"/>
          <a:ext cx="2047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50</xdr:row>
      <xdr:rowOff>0</xdr:rowOff>
    </xdr:from>
    <xdr:to>
      <xdr:col>17</xdr:col>
      <xdr:colOff>200025</xdr:colOff>
      <xdr:row>50</xdr:row>
      <xdr:rowOff>19050</xdr:rowOff>
    </xdr:to>
    <xdr:sp>
      <xdr:nvSpPr>
        <xdr:cNvPr id="28" name="AutoShape 155"/>
        <xdr:cNvSpPr>
          <a:spLocks/>
        </xdr:cNvSpPr>
      </xdr:nvSpPr>
      <xdr:spPr>
        <a:xfrm>
          <a:off x="7562850" y="12553950"/>
          <a:ext cx="19907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42</xdr:row>
      <xdr:rowOff>0</xdr:rowOff>
    </xdr:from>
    <xdr:to>
      <xdr:col>17</xdr:col>
      <xdr:colOff>209550</xdr:colOff>
      <xdr:row>42</xdr:row>
      <xdr:rowOff>9525</xdr:rowOff>
    </xdr:to>
    <xdr:sp>
      <xdr:nvSpPr>
        <xdr:cNvPr id="29" name="AutoShape 156"/>
        <xdr:cNvSpPr>
          <a:spLocks/>
        </xdr:cNvSpPr>
      </xdr:nvSpPr>
      <xdr:spPr>
        <a:xfrm>
          <a:off x="7543800" y="10648950"/>
          <a:ext cx="20193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77</xdr:row>
      <xdr:rowOff>0</xdr:rowOff>
    </xdr:from>
    <xdr:to>
      <xdr:col>17</xdr:col>
      <xdr:colOff>180975</xdr:colOff>
      <xdr:row>77</xdr:row>
      <xdr:rowOff>9525</xdr:rowOff>
    </xdr:to>
    <xdr:sp>
      <xdr:nvSpPr>
        <xdr:cNvPr id="30" name="AutoShape 158"/>
        <xdr:cNvSpPr>
          <a:spLocks/>
        </xdr:cNvSpPr>
      </xdr:nvSpPr>
      <xdr:spPr>
        <a:xfrm>
          <a:off x="7543800" y="19307175"/>
          <a:ext cx="19907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71</xdr:row>
      <xdr:rowOff>238125</xdr:rowOff>
    </xdr:from>
    <xdr:to>
      <xdr:col>17</xdr:col>
      <xdr:colOff>142875</xdr:colOff>
      <xdr:row>72</xdr:row>
      <xdr:rowOff>19050</xdr:rowOff>
    </xdr:to>
    <xdr:sp>
      <xdr:nvSpPr>
        <xdr:cNvPr id="31" name="AutoShape 159"/>
        <xdr:cNvSpPr>
          <a:spLocks/>
        </xdr:cNvSpPr>
      </xdr:nvSpPr>
      <xdr:spPr>
        <a:xfrm>
          <a:off x="7515225" y="18116550"/>
          <a:ext cx="198120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60</xdr:row>
      <xdr:rowOff>238125</xdr:rowOff>
    </xdr:from>
    <xdr:to>
      <xdr:col>17</xdr:col>
      <xdr:colOff>190500</xdr:colOff>
      <xdr:row>61</xdr:row>
      <xdr:rowOff>0</xdr:rowOff>
    </xdr:to>
    <xdr:sp>
      <xdr:nvSpPr>
        <xdr:cNvPr id="32" name="AutoShape 160"/>
        <xdr:cNvSpPr>
          <a:spLocks/>
        </xdr:cNvSpPr>
      </xdr:nvSpPr>
      <xdr:spPr>
        <a:xfrm flipV="1">
          <a:off x="7553325" y="1549717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65</xdr:row>
      <xdr:rowOff>0</xdr:rowOff>
    </xdr:from>
    <xdr:to>
      <xdr:col>17</xdr:col>
      <xdr:colOff>180975</xdr:colOff>
      <xdr:row>65</xdr:row>
      <xdr:rowOff>0</xdr:rowOff>
    </xdr:to>
    <xdr:sp>
      <xdr:nvSpPr>
        <xdr:cNvPr id="33" name="AutoShape 161"/>
        <xdr:cNvSpPr>
          <a:spLocks/>
        </xdr:cNvSpPr>
      </xdr:nvSpPr>
      <xdr:spPr>
        <a:xfrm>
          <a:off x="7543800" y="1644967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74</xdr:row>
      <xdr:rowOff>0</xdr:rowOff>
    </xdr:from>
    <xdr:to>
      <xdr:col>17</xdr:col>
      <xdr:colOff>200025</xdr:colOff>
      <xdr:row>74</xdr:row>
      <xdr:rowOff>9525</xdr:rowOff>
    </xdr:to>
    <xdr:sp>
      <xdr:nvSpPr>
        <xdr:cNvPr id="34" name="AutoShape 162"/>
        <xdr:cNvSpPr>
          <a:spLocks/>
        </xdr:cNvSpPr>
      </xdr:nvSpPr>
      <xdr:spPr>
        <a:xfrm flipV="1">
          <a:off x="7553325" y="18592800"/>
          <a:ext cx="2000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68</xdr:row>
      <xdr:rowOff>238125</xdr:rowOff>
    </xdr:from>
    <xdr:to>
      <xdr:col>17</xdr:col>
      <xdr:colOff>200025</xdr:colOff>
      <xdr:row>69</xdr:row>
      <xdr:rowOff>9525</xdr:rowOff>
    </xdr:to>
    <xdr:sp>
      <xdr:nvSpPr>
        <xdr:cNvPr id="35" name="AutoShape 163"/>
        <xdr:cNvSpPr>
          <a:spLocks/>
        </xdr:cNvSpPr>
      </xdr:nvSpPr>
      <xdr:spPr>
        <a:xfrm>
          <a:off x="7534275" y="17402175"/>
          <a:ext cx="20193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151</xdr:row>
      <xdr:rowOff>0</xdr:rowOff>
    </xdr:from>
    <xdr:to>
      <xdr:col>15</xdr:col>
      <xdr:colOff>28575</xdr:colOff>
      <xdr:row>151</xdr:row>
      <xdr:rowOff>0</xdr:rowOff>
    </xdr:to>
    <xdr:sp>
      <xdr:nvSpPr>
        <xdr:cNvPr id="36" name="AutoShape 185"/>
        <xdr:cNvSpPr>
          <a:spLocks/>
        </xdr:cNvSpPr>
      </xdr:nvSpPr>
      <xdr:spPr>
        <a:xfrm>
          <a:off x="7981950" y="380904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152</xdr:row>
      <xdr:rowOff>238125</xdr:rowOff>
    </xdr:from>
    <xdr:to>
      <xdr:col>17</xdr:col>
      <xdr:colOff>200025</xdr:colOff>
      <xdr:row>152</xdr:row>
      <xdr:rowOff>238125</xdr:rowOff>
    </xdr:to>
    <xdr:sp>
      <xdr:nvSpPr>
        <xdr:cNvPr id="37" name="AutoShape 186"/>
        <xdr:cNvSpPr>
          <a:spLocks/>
        </xdr:cNvSpPr>
      </xdr:nvSpPr>
      <xdr:spPr>
        <a:xfrm>
          <a:off x="7534275" y="38566725"/>
          <a:ext cx="2019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155</xdr:row>
      <xdr:rowOff>9525</xdr:rowOff>
    </xdr:from>
    <xdr:to>
      <xdr:col>17</xdr:col>
      <xdr:colOff>209550</xdr:colOff>
      <xdr:row>155</xdr:row>
      <xdr:rowOff>9525</xdr:rowOff>
    </xdr:to>
    <xdr:sp>
      <xdr:nvSpPr>
        <xdr:cNvPr id="38" name="AutoShape 187"/>
        <xdr:cNvSpPr>
          <a:spLocks/>
        </xdr:cNvSpPr>
      </xdr:nvSpPr>
      <xdr:spPr>
        <a:xfrm>
          <a:off x="7543800" y="39052500"/>
          <a:ext cx="2019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173</xdr:row>
      <xdr:rowOff>238125</xdr:rowOff>
    </xdr:from>
    <xdr:to>
      <xdr:col>13</xdr:col>
      <xdr:colOff>9525</xdr:colOff>
      <xdr:row>173</xdr:row>
      <xdr:rowOff>238125</xdr:rowOff>
    </xdr:to>
    <xdr:sp>
      <xdr:nvSpPr>
        <xdr:cNvPr id="39" name="AutoShape 191"/>
        <xdr:cNvSpPr>
          <a:spLocks/>
        </xdr:cNvSpPr>
      </xdr:nvSpPr>
      <xdr:spPr>
        <a:xfrm>
          <a:off x="8210550" y="43910250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163</xdr:row>
      <xdr:rowOff>0</xdr:rowOff>
    </xdr:from>
    <xdr:to>
      <xdr:col>17</xdr:col>
      <xdr:colOff>200025</xdr:colOff>
      <xdr:row>163</xdr:row>
      <xdr:rowOff>9525</xdr:rowOff>
    </xdr:to>
    <xdr:sp>
      <xdr:nvSpPr>
        <xdr:cNvPr id="40" name="AutoShape 192"/>
        <xdr:cNvSpPr>
          <a:spLocks/>
        </xdr:cNvSpPr>
      </xdr:nvSpPr>
      <xdr:spPr>
        <a:xfrm>
          <a:off x="7534275" y="40947975"/>
          <a:ext cx="20193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552450</xdr:colOff>
      <xdr:row>191</xdr:row>
      <xdr:rowOff>0</xdr:rowOff>
    </xdr:from>
    <xdr:to>
      <xdr:col>28</xdr:col>
      <xdr:colOff>9525</xdr:colOff>
      <xdr:row>191</xdr:row>
      <xdr:rowOff>0</xdr:rowOff>
    </xdr:to>
    <xdr:sp>
      <xdr:nvSpPr>
        <xdr:cNvPr id="41" name="AutoShape 197"/>
        <xdr:cNvSpPr>
          <a:spLocks/>
        </xdr:cNvSpPr>
      </xdr:nvSpPr>
      <xdr:spPr>
        <a:xfrm>
          <a:off x="15154275" y="47977425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469</xdr:row>
      <xdr:rowOff>161925</xdr:rowOff>
    </xdr:from>
    <xdr:to>
      <xdr:col>18</xdr:col>
      <xdr:colOff>0</xdr:colOff>
      <xdr:row>470</xdr:row>
      <xdr:rowOff>0</xdr:rowOff>
    </xdr:to>
    <xdr:sp>
      <xdr:nvSpPr>
        <xdr:cNvPr id="42" name="AutoShape 206"/>
        <xdr:cNvSpPr>
          <a:spLocks/>
        </xdr:cNvSpPr>
      </xdr:nvSpPr>
      <xdr:spPr>
        <a:xfrm flipV="1">
          <a:off x="6848475" y="107518200"/>
          <a:ext cx="2733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471</xdr:row>
      <xdr:rowOff>161925</xdr:rowOff>
    </xdr:from>
    <xdr:to>
      <xdr:col>17</xdr:col>
      <xdr:colOff>209550</xdr:colOff>
      <xdr:row>472</xdr:row>
      <xdr:rowOff>0</xdr:rowOff>
    </xdr:to>
    <xdr:sp>
      <xdr:nvSpPr>
        <xdr:cNvPr id="43" name="AutoShape 207"/>
        <xdr:cNvSpPr>
          <a:spLocks/>
        </xdr:cNvSpPr>
      </xdr:nvSpPr>
      <xdr:spPr>
        <a:xfrm flipV="1">
          <a:off x="6838950" y="107842050"/>
          <a:ext cx="2724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433</xdr:row>
      <xdr:rowOff>0</xdr:rowOff>
    </xdr:from>
    <xdr:to>
      <xdr:col>17</xdr:col>
      <xdr:colOff>209550</xdr:colOff>
      <xdr:row>433</xdr:row>
      <xdr:rowOff>0</xdr:rowOff>
    </xdr:to>
    <xdr:sp>
      <xdr:nvSpPr>
        <xdr:cNvPr id="44" name="Line 212"/>
        <xdr:cNvSpPr>
          <a:spLocks/>
        </xdr:cNvSpPr>
      </xdr:nvSpPr>
      <xdr:spPr>
        <a:xfrm>
          <a:off x="6858000" y="101526975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421</xdr:row>
      <xdr:rowOff>9525</xdr:rowOff>
    </xdr:from>
    <xdr:to>
      <xdr:col>17</xdr:col>
      <xdr:colOff>209550</xdr:colOff>
      <xdr:row>421</xdr:row>
      <xdr:rowOff>9525</xdr:rowOff>
    </xdr:to>
    <xdr:sp>
      <xdr:nvSpPr>
        <xdr:cNvPr id="45" name="Line 213"/>
        <xdr:cNvSpPr>
          <a:spLocks/>
        </xdr:cNvSpPr>
      </xdr:nvSpPr>
      <xdr:spPr>
        <a:xfrm>
          <a:off x="6858000" y="99593400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419</xdr:row>
      <xdr:rowOff>9525</xdr:rowOff>
    </xdr:from>
    <xdr:to>
      <xdr:col>13</xdr:col>
      <xdr:colOff>9525</xdr:colOff>
      <xdr:row>419</xdr:row>
      <xdr:rowOff>9525</xdr:rowOff>
    </xdr:to>
    <xdr:sp>
      <xdr:nvSpPr>
        <xdr:cNvPr id="46" name="Line 214"/>
        <xdr:cNvSpPr>
          <a:spLocks/>
        </xdr:cNvSpPr>
      </xdr:nvSpPr>
      <xdr:spPr>
        <a:xfrm>
          <a:off x="7553325" y="992695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443</xdr:row>
      <xdr:rowOff>0</xdr:rowOff>
    </xdr:from>
    <xdr:to>
      <xdr:col>10</xdr:col>
      <xdr:colOff>219075</xdr:colOff>
      <xdr:row>443</xdr:row>
      <xdr:rowOff>0</xdr:rowOff>
    </xdr:to>
    <xdr:sp>
      <xdr:nvSpPr>
        <xdr:cNvPr id="47" name="Line 225"/>
        <xdr:cNvSpPr>
          <a:spLocks/>
        </xdr:cNvSpPr>
      </xdr:nvSpPr>
      <xdr:spPr>
        <a:xfrm>
          <a:off x="7524750" y="1031462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487</xdr:row>
      <xdr:rowOff>9525</xdr:rowOff>
    </xdr:from>
    <xdr:to>
      <xdr:col>17</xdr:col>
      <xdr:colOff>209550</xdr:colOff>
      <xdr:row>487</xdr:row>
      <xdr:rowOff>9525</xdr:rowOff>
    </xdr:to>
    <xdr:sp>
      <xdr:nvSpPr>
        <xdr:cNvPr id="48" name="Line 226"/>
        <xdr:cNvSpPr>
          <a:spLocks/>
        </xdr:cNvSpPr>
      </xdr:nvSpPr>
      <xdr:spPr>
        <a:xfrm>
          <a:off x="7534275" y="11028045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494</xdr:row>
      <xdr:rowOff>9525</xdr:rowOff>
    </xdr:from>
    <xdr:to>
      <xdr:col>14</xdr:col>
      <xdr:colOff>219075</xdr:colOff>
      <xdr:row>494</xdr:row>
      <xdr:rowOff>9525</xdr:rowOff>
    </xdr:to>
    <xdr:sp>
      <xdr:nvSpPr>
        <xdr:cNvPr id="49" name="Line 227"/>
        <xdr:cNvSpPr>
          <a:spLocks/>
        </xdr:cNvSpPr>
      </xdr:nvSpPr>
      <xdr:spPr>
        <a:xfrm>
          <a:off x="8229600" y="1114139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496</xdr:row>
      <xdr:rowOff>9525</xdr:rowOff>
    </xdr:from>
    <xdr:to>
      <xdr:col>17</xdr:col>
      <xdr:colOff>209550</xdr:colOff>
      <xdr:row>496</xdr:row>
      <xdr:rowOff>9525</xdr:rowOff>
    </xdr:to>
    <xdr:sp>
      <xdr:nvSpPr>
        <xdr:cNvPr id="50" name="Line 228"/>
        <xdr:cNvSpPr>
          <a:spLocks/>
        </xdr:cNvSpPr>
      </xdr:nvSpPr>
      <xdr:spPr>
        <a:xfrm>
          <a:off x="8686800" y="1117377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501</xdr:row>
      <xdr:rowOff>9525</xdr:rowOff>
    </xdr:from>
    <xdr:to>
      <xdr:col>17</xdr:col>
      <xdr:colOff>209550</xdr:colOff>
      <xdr:row>501</xdr:row>
      <xdr:rowOff>9525</xdr:rowOff>
    </xdr:to>
    <xdr:sp>
      <xdr:nvSpPr>
        <xdr:cNvPr id="51" name="Line 229"/>
        <xdr:cNvSpPr>
          <a:spLocks/>
        </xdr:cNvSpPr>
      </xdr:nvSpPr>
      <xdr:spPr>
        <a:xfrm>
          <a:off x="7324725" y="112547400"/>
          <a:ext cx="2238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503</xdr:row>
      <xdr:rowOff>9525</xdr:rowOff>
    </xdr:from>
    <xdr:to>
      <xdr:col>9</xdr:col>
      <xdr:colOff>219075</xdr:colOff>
      <xdr:row>503</xdr:row>
      <xdr:rowOff>9525</xdr:rowOff>
    </xdr:to>
    <xdr:sp>
      <xdr:nvSpPr>
        <xdr:cNvPr id="52" name="Line 230"/>
        <xdr:cNvSpPr>
          <a:spLocks/>
        </xdr:cNvSpPr>
      </xdr:nvSpPr>
      <xdr:spPr>
        <a:xfrm>
          <a:off x="7324725" y="112871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503</xdr:row>
      <xdr:rowOff>9525</xdr:rowOff>
    </xdr:from>
    <xdr:to>
      <xdr:col>13</xdr:col>
      <xdr:colOff>0</xdr:colOff>
      <xdr:row>503</xdr:row>
      <xdr:rowOff>9525</xdr:rowOff>
    </xdr:to>
    <xdr:sp>
      <xdr:nvSpPr>
        <xdr:cNvPr id="53" name="Line 231"/>
        <xdr:cNvSpPr>
          <a:spLocks/>
        </xdr:cNvSpPr>
      </xdr:nvSpPr>
      <xdr:spPr>
        <a:xfrm>
          <a:off x="8239125" y="1128712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506</xdr:row>
      <xdr:rowOff>9525</xdr:rowOff>
    </xdr:from>
    <xdr:to>
      <xdr:col>17</xdr:col>
      <xdr:colOff>190500</xdr:colOff>
      <xdr:row>506</xdr:row>
      <xdr:rowOff>9525</xdr:rowOff>
    </xdr:to>
    <xdr:sp>
      <xdr:nvSpPr>
        <xdr:cNvPr id="54" name="Line 232"/>
        <xdr:cNvSpPr>
          <a:spLocks/>
        </xdr:cNvSpPr>
      </xdr:nvSpPr>
      <xdr:spPr>
        <a:xfrm>
          <a:off x="7562850" y="1133570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509</xdr:row>
      <xdr:rowOff>9525</xdr:rowOff>
    </xdr:from>
    <xdr:to>
      <xdr:col>13</xdr:col>
      <xdr:colOff>0</xdr:colOff>
      <xdr:row>509</xdr:row>
      <xdr:rowOff>9525</xdr:rowOff>
    </xdr:to>
    <xdr:sp>
      <xdr:nvSpPr>
        <xdr:cNvPr id="55" name="Line 233"/>
        <xdr:cNvSpPr>
          <a:spLocks/>
        </xdr:cNvSpPr>
      </xdr:nvSpPr>
      <xdr:spPr>
        <a:xfrm>
          <a:off x="7772400" y="113842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512</xdr:row>
      <xdr:rowOff>9525</xdr:rowOff>
    </xdr:from>
    <xdr:to>
      <xdr:col>17</xdr:col>
      <xdr:colOff>9525</xdr:colOff>
      <xdr:row>512</xdr:row>
      <xdr:rowOff>9525</xdr:rowOff>
    </xdr:to>
    <xdr:sp>
      <xdr:nvSpPr>
        <xdr:cNvPr id="56" name="Line 244"/>
        <xdr:cNvSpPr>
          <a:spLocks/>
        </xdr:cNvSpPr>
      </xdr:nvSpPr>
      <xdr:spPr>
        <a:xfrm>
          <a:off x="8696325" y="114328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80</xdr:row>
      <xdr:rowOff>0</xdr:rowOff>
    </xdr:from>
    <xdr:to>
      <xdr:col>17</xdr:col>
      <xdr:colOff>180975</xdr:colOff>
      <xdr:row>80</xdr:row>
      <xdr:rowOff>9525</xdr:rowOff>
    </xdr:to>
    <xdr:sp>
      <xdr:nvSpPr>
        <xdr:cNvPr id="57" name="AutoShape 158"/>
        <xdr:cNvSpPr>
          <a:spLocks/>
        </xdr:cNvSpPr>
      </xdr:nvSpPr>
      <xdr:spPr>
        <a:xfrm>
          <a:off x="7543800" y="20021550"/>
          <a:ext cx="19907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89</xdr:row>
      <xdr:rowOff>0</xdr:rowOff>
    </xdr:from>
    <xdr:to>
      <xdr:col>17</xdr:col>
      <xdr:colOff>219075</xdr:colOff>
      <xdr:row>89</xdr:row>
      <xdr:rowOff>0</xdr:rowOff>
    </xdr:to>
    <xdr:sp>
      <xdr:nvSpPr>
        <xdr:cNvPr id="58" name="AutoShape 158"/>
        <xdr:cNvSpPr>
          <a:spLocks/>
        </xdr:cNvSpPr>
      </xdr:nvSpPr>
      <xdr:spPr>
        <a:xfrm>
          <a:off x="7534275" y="22488525"/>
          <a:ext cx="2038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92</xdr:row>
      <xdr:rowOff>0</xdr:rowOff>
    </xdr:from>
    <xdr:to>
      <xdr:col>17</xdr:col>
      <xdr:colOff>200025</xdr:colOff>
      <xdr:row>92</xdr:row>
      <xdr:rowOff>0</xdr:rowOff>
    </xdr:to>
    <xdr:sp>
      <xdr:nvSpPr>
        <xdr:cNvPr id="59" name="AutoShape 158"/>
        <xdr:cNvSpPr>
          <a:spLocks/>
        </xdr:cNvSpPr>
      </xdr:nvSpPr>
      <xdr:spPr>
        <a:xfrm>
          <a:off x="7515225" y="23202900"/>
          <a:ext cx="2038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94</xdr:row>
      <xdr:rowOff>238125</xdr:rowOff>
    </xdr:from>
    <xdr:to>
      <xdr:col>18</xdr:col>
      <xdr:colOff>9525</xdr:colOff>
      <xdr:row>94</xdr:row>
      <xdr:rowOff>238125</xdr:rowOff>
    </xdr:to>
    <xdr:sp>
      <xdr:nvSpPr>
        <xdr:cNvPr id="60" name="AutoShape 158"/>
        <xdr:cNvSpPr>
          <a:spLocks/>
        </xdr:cNvSpPr>
      </xdr:nvSpPr>
      <xdr:spPr>
        <a:xfrm>
          <a:off x="7553325" y="23917275"/>
          <a:ext cx="2038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118</xdr:row>
      <xdr:rowOff>0</xdr:rowOff>
    </xdr:from>
    <xdr:to>
      <xdr:col>18</xdr:col>
      <xdr:colOff>19050</xdr:colOff>
      <xdr:row>118</xdr:row>
      <xdr:rowOff>0</xdr:rowOff>
    </xdr:to>
    <xdr:sp>
      <xdr:nvSpPr>
        <xdr:cNvPr id="61" name="AutoShape 158"/>
        <xdr:cNvSpPr>
          <a:spLocks/>
        </xdr:cNvSpPr>
      </xdr:nvSpPr>
      <xdr:spPr>
        <a:xfrm>
          <a:off x="6838950" y="29737050"/>
          <a:ext cx="2762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147</xdr:row>
      <xdr:rowOff>9525</xdr:rowOff>
    </xdr:from>
    <xdr:to>
      <xdr:col>17</xdr:col>
      <xdr:colOff>219075</xdr:colOff>
      <xdr:row>147</xdr:row>
      <xdr:rowOff>9525</xdr:rowOff>
    </xdr:to>
    <xdr:sp>
      <xdr:nvSpPr>
        <xdr:cNvPr id="62" name="AutoShape 158"/>
        <xdr:cNvSpPr>
          <a:spLocks/>
        </xdr:cNvSpPr>
      </xdr:nvSpPr>
      <xdr:spPr>
        <a:xfrm flipV="1">
          <a:off x="7505700" y="37147500"/>
          <a:ext cx="2066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149</xdr:row>
      <xdr:rowOff>0</xdr:rowOff>
    </xdr:from>
    <xdr:to>
      <xdr:col>18</xdr:col>
      <xdr:colOff>0</xdr:colOff>
      <xdr:row>149</xdr:row>
      <xdr:rowOff>0</xdr:rowOff>
    </xdr:to>
    <xdr:sp>
      <xdr:nvSpPr>
        <xdr:cNvPr id="63" name="AutoShape 158"/>
        <xdr:cNvSpPr>
          <a:spLocks/>
        </xdr:cNvSpPr>
      </xdr:nvSpPr>
      <xdr:spPr>
        <a:xfrm flipV="1">
          <a:off x="7515225" y="37614225"/>
          <a:ext cx="2066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157</xdr:row>
      <xdr:rowOff>9525</xdr:rowOff>
    </xdr:from>
    <xdr:to>
      <xdr:col>17</xdr:col>
      <xdr:colOff>209550</xdr:colOff>
      <xdr:row>157</xdr:row>
      <xdr:rowOff>9525</xdr:rowOff>
    </xdr:to>
    <xdr:sp>
      <xdr:nvSpPr>
        <xdr:cNvPr id="64" name="AutoShape 187"/>
        <xdr:cNvSpPr>
          <a:spLocks/>
        </xdr:cNvSpPr>
      </xdr:nvSpPr>
      <xdr:spPr>
        <a:xfrm>
          <a:off x="7543800" y="39528750"/>
          <a:ext cx="2019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159</xdr:row>
      <xdr:rowOff>9525</xdr:rowOff>
    </xdr:from>
    <xdr:to>
      <xdr:col>17</xdr:col>
      <xdr:colOff>209550</xdr:colOff>
      <xdr:row>159</xdr:row>
      <xdr:rowOff>9525</xdr:rowOff>
    </xdr:to>
    <xdr:sp>
      <xdr:nvSpPr>
        <xdr:cNvPr id="65" name="AutoShape 187"/>
        <xdr:cNvSpPr>
          <a:spLocks/>
        </xdr:cNvSpPr>
      </xdr:nvSpPr>
      <xdr:spPr>
        <a:xfrm>
          <a:off x="7543800" y="40005000"/>
          <a:ext cx="2019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161</xdr:row>
      <xdr:rowOff>9525</xdr:rowOff>
    </xdr:from>
    <xdr:to>
      <xdr:col>17</xdr:col>
      <xdr:colOff>209550</xdr:colOff>
      <xdr:row>161</xdr:row>
      <xdr:rowOff>9525</xdr:rowOff>
    </xdr:to>
    <xdr:sp>
      <xdr:nvSpPr>
        <xdr:cNvPr id="66" name="AutoShape 187"/>
        <xdr:cNvSpPr>
          <a:spLocks/>
        </xdr:cNvSpPr>
      </xdr:nvSpPr>
      <xdr:spPr>
        <a:xfrm>
          <a:off x="7543800" y="40481250"/>
          <a:ext cx="2019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211</xdr:row>
      <xdr:rowOff>9525</xdr:rowOff>
    </xdr:from>
    <xdr:to>
      <xdr:col>10</xdr:col>
      <xdr:colOff>9525</xdr:colOff>
      <xdr:row>211</xdr:row>
      <xdr:rowOff>9525</xdr:rowOff>
    </xdr:to>
    <xdr:sp>
      <xdr:nvSpPr>
        <xdr:cNvPr id="67" name="AutoShape 191"/>
        <xdr:cNvSpPr>
          <a:spLocks/>
        </xdr:cNvSpPr>
      </xdr:nvSpPr>
      <xdr:spPr>
        <a:xfrm>
          <a:off x="7524750" y="53092350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183</xdr:row>
      <xdr:rowOff>0</xdr:rowOff>
    </xdr:from>
    <xdr:to>
      <xdr:col>8</xdr:col>
      <xdr:colOff>219075</xdr:colOff>
      <xdr:row>183</xdr:row>
      <xdr:rowOff>0</xdr:rowOff>
    </xdr:to>
    <xdr:sp>
      <xdr:nvSpPr>
        <xdr:cNvPr id="68" name="AutoShape 191"/>
        <xdr:cNvSpPr>
          <a:spLocks/>
        </xdr:cNvSpPr>
      </xdr:nvSpPr>
      <xdr:spPr>
        <a:xfrm>
          <a:off x="7277100" y="46072425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209550</xdr:colOff>
      <xdr:row>185</xdr:row>
      <xdr:rowOff>19050</xdr:rowOff>
    </xdr:from>
    <xdr:to>
      <xdr:col>16</xdr:col>
      <xdr:colOff>219075</xdr:colOff>
      <xdr:row>185</xdr:row>
      <xdr:rowOff>19050</xdr:rowOff>
    </xdr:to>
    <xdr:sp>
      <xdr:nvSpPr>
        <xdr:cNvPr id="69" name="AutoShape 191"/>
        <xdr:cNvSpPr>
          <a:spLocks/>
        </xdr:cNvSpPr>
      </xdr:nvSpPr>
      <xdr:spPr>
        <a:xfrm>
          <a:off x="9105900" y="46567725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201</xdr:row>
      <xdr:rowOff>0</xdr:rowOff>
    </xdr:from>
    <xdr:to>
      <xdr:col>17</xdr:col>
      <xdr:colOff>219075</xdr:colOff>
      <xdr:row>201</xdr:row>
      <xdr:rowOff>0</xdr:rowOff>
    </xdr:to>
    <xdr:sp>
      <xdr:nvSpPr>
        <xdr:cNvPr id="70" name="AutoShape 33"/>
        <xdr:cNvSpPr>
          <a:spLocks/>
        </xdr:cNvSpPr>
      </xdr:nvSpPr>
      <xdr:spPr>
        <a:xfrm flipV="1">
          <a:off x="6819900" y="50701575"/>
          <a:ext cx="2752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204</xdr:row>
      <xdr:rowOff>238125</xdr:rowOff>
    </xdr:from>
    <xdr:to>
      <xdr:col>18</xdr:col>
      <xdr:colOff>0</xdr:colOff>
      <xdr:row>204</xdr:row>
      <xdr:rowOff>238125</xdr:rowOff>
    </xdr:to>
    <xdr:sp>
      <xdr:nvSpPr>
        <xdr:cNvPr id="71" name="AutoShape 33"/>
        <xdr:cNvSpPr>
          <a:spLocks/>
        </xdr:cNvSpPr>
      </xdr:nvSpPr>
      <xdr:spPr>
        <a:xfrm flipV="1">
          <a:off x="6829425" y="51654075"/>
          <a:ext cx="2752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207</xdr:row>
      <xdr:rowOff>0</xdr:rowOff>
    </xdr:from>
    <xdr:to>
      <xdr:col>17</xdr:col>
      <xdr:colOff>219075</xdr:colOff>
      <xdr:row>207</xdr:row>
      <xdr:rowOff>0</xdr:rowOff>
    </xdr:to>
    <xdr:sp>
      <xdr:nvSpPr>
        <xdr:cNvPr id="72" name="AutoShape 33"/>
        <xdr:cNvSpPr>
          <a:spLocks/>
        </xdr:cNvSpPr>
      </xdr:nvSpPr>
      <xdr:spPr>
        <a:xfrm flipV="1">
          <a:off x="6819900" y="52130325"/>
          <a:ext cx="2752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208</xdr:row>
      <xdr:rowOff>238125</xdr:rowOff>
    </xdr:from>
    <xdr:to>
      <xdr:col>18</xdr:col>
      <xdr:colOff>9525</xdr:colOff>
      <xdr:row>208</xdr:row>
      <xdr:rowOff>238125</xdr:rowOff>
    </xdr:to>
    <xdr:sp>
      <xdr:nvSpPr>
        <xdr:cNvPr id="73" name="AutoShape 33"/>
        <xdr:cNvSpPr>
          <a:spLocks/>
        </xdr:cNvSpPr>
      </xdr:nvSpPr>
      <xdr:spPr>
        <a:xfrm flipV="1">
          <a:off x="6838950" y="52606575"/>
          <a:ext cx="2752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228</xdr:row>
      <xdr:rowOff>0</xdr:rowOff>
    </xdr:from>
    <xdr:to>
      <xdr:col>17</xdr:col>
      <xdr:colOff>219075</xdr:colOff>
      <xdr:row>228</xdr:row>
      <xdr:rowOff>0</xdr:rowOff>
    </xdr:to>
    <xdr:sp>
      <xdr:nvSpPr>
        <xdr:cNvPr id="74" name="AutoShape 33"/>
        <xdr:cNvSpPr>
          <a:spLocks/>
        </xdr:cNvSpPr>
      </xdr:nvSpPr>
      <xdr:spPr>
        <a:xfrm flipV="1">
          <a:off x="7534275" y="57473850"/>
          <a:ext cx="2038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230</xdr:row>
      <xdr:rowOff>0</xdr:rowOff>
    </xdr:from>
    <xdr:to>
      <xdr:col>17</xdr:col>
      <xdr:colOff>219075</xdr:colOff>
      <xdr:row>230</xdr:row>
      <xdr:rowOff>0</xdr:rowOff>
    </xdr:to>
    <xdr:sp>
      <xdr:nvSpPr>
        <xdr:cNvPr id="75" name="AutoShape 33"/>
        <xdr:cNvSpPr>
          <a:spLocks/>
        </xdr:cNvSpPr>
      </xdr:nvSpPr>
      <xdr:spPr>
        <a:xfrm flipV="1">
          <a:off x="7534275" y="57950100"/>
          <a:ext cx="2038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187</xdr:row>
      <xdr:rowOff>0</xdr:rowOff>
    </xdr:from>
    <xdr:to>
      <xdr:col>17</xdr:col>
      <xdr:colOff>219075</xdr:colOff>
      <xdr:row>187</xdr:row>
      <xdr:rowOff>0</xdr:rowOff>
    </xdr:to>
    <xdr:sp>
      <xdr:nvSpPr>
        <xdr:cNvPr id="76" name="AutoShape 33"/>
        <xdr:cNvSpPr>
          <a:spLocks/>
        </xdr:cNvSpPr>
      </xdr:nvSpPr>
      <xdr:spPr>
        <a:xfrm flipV="1">
          <a:off x="7534275" y="47024925"/>
          <a:ext cx="2038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234</xdr:row>
      <xdr:rowOff>0</xdr:rowOff>
    </xdr:from>
    <xdr:to>
      <xdr:col>18</xdr:col>
      <xdr:colOff>9525</xdr:colOff>
      <xdr:row>234</xdr:row>
      <xdr:rowOff>0</xdr:rowOff>
    </xdr:to>
    <xdr:sp>
      <xdr:nvSpPr>
        <xdr:cNvPr id="77" name="AutoShape 33"/>
        <xdr:cNvSpPr>
          <a:spLocks/>
        </xdr:cNvSpPr>
      </xdr:nvSpPr>
      <xdr:spPr>
        <a:xfrm>
          <a:off x="6838950" y="58902600"/>
          <a:ext cx="2752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191</xdr:row>
      <xdr:rowOff>0</xdr:rowOff>
    </xdr:from>
    <xdr:to>
      <xdr:col>17</xdr:col>
      <xdr:colOff>219075</xdr:colOff>
      <xdr:row>191</xdr:row>
      <xdr:rowOff>0</xdr:rowOff>
    </xdr:to>
    <xdr:sp>
      <xdr:nvSpPr>
        <xdr:cNvPr id="78" name="AutoShape 33"/>
        <xdr:cNvSpPr>
          <a:spLocks/>
        </xdr:cNvSpPr>
      </xdr:nvSpPr>
      <xdr:spPr>
        <a:xfrm flipV="1">
          <a:off x="7534275" y="47977425"/>
          <a:ext cx="2038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236</xdr:row>
      <xdr:rowOff>0</xdr:rowOff>
    </xdr:from>
    <xdr:to>
      <xdr:col>17</xdr:col>
      <xdr:colOff>219075</xdr:colOff>
      <xdr:row>236</xdr:row>
      <xdr:rowOff>0</xdr:rowOff>
    </xdr:to>
    <xdr:sp>
      <xdr:nvSpPr>
        <xdr:cNvPr id="79" name="AutoShape 33"/>
        <xdr:cNvSpPr>
          <a:spLocks/>
        </xdr:cNvSpPr>
      </xdr:nvSpPr>
      <xdr:spPr>
        <a:xfrm flipV="1">
          <a:off x="7534275" y="59378850"/>
          <a:ext cx="2038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189</xdr:row>
      <xdr:rowOff>0</xdr:rowOff>
    </xdr:from>
    <xdr:to>
      <xdr:col>17</xdr:col>
      <xdr:colOff>219075</xdr:colOff>
      <xdr:row>189</xdr:row>
      <xdr:rowOff>0</xdr:rowOff>
    </xdr:to>
    <xdr:sp>
      <xdr:nvSpPr>
        <xdr:cNvPr id="80" name="AutoShape 33"/>
        <xdr:cNvSpPr>
          <a:spLocks/>
        </xdr:cNvSpPr>
      </xdr:nvSpPr>
      <xdr:spPr>
        <a:xfrm flipV="1">
          <a:off x="7534275" y="47501175"/>
          <a:ext cx="2038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242</xdr:row>
      <xdr:rowOff>0</xdr:rowOff>
    </xdr:from>
    <xdr:to>
      <xdr:col>18</xdr:col>
      <xdr:colOff>19050</xdr:colOff>
      <xdr:row>242</xdr:row>
      <xdr:rowOff>9525</xdr:rowOff>
    </xdr:to>
    <xdr:sp>
      <xdr:nvSpPr>
        <xdr:cNvPr id="81" name="AutoShape 33"/>
        <xdr:cNvSpPr>
          <a:spLocks/>
        </xdr:cNvSpPr>
      </xdr:nvSpPr>
      <xdr:spPr>
        <a:xfrm>
          <a:off x="6829425" y="61150500"/>
          <a:ext cx="27717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244</xdr:row>
      <xdr:rowOff>0</xdr:rowOff>
    </xdr:from>
    <xdr:to>
      <xdr:col>18</xdr:col>
      <xdr:colOff>28575</xdr:colOff>
      <xdr:row>244</xdr:row>
      <xdr:rowOff>9525</xdr:rowOff>
    </xdr:to>
    <xdr:sp>
      <xdr:nvSpPr>
        <xdr:cNvPr id="82" name="AutoShape 33"/>
        <xdr:cNvSpPr>
          <a:spLocks/>
        </xdr:cNvSpPr>
      </xdr:nvSpPr>
      <xdr:spPr>
        <a:xfrm>
          <a:off x="6838950" y="61626750"/>
          <a:ext cx="27717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246</xdr:row>
      <xdr:rowOff>0</xdr:rowOff>
    </xdr:from>
    <xdr:to>
      <xdr:col>18</xdr:col>
      <xdr:colOff>19050</xdr:colOff>
      <xdr:row>246</xdr:row>
      <xdr:rowOff>9525</xdr:rowOff>
    </xdr:to>
    <xdr:sp>
      <xdr:nvSpPr>
        <xdr:cNvPr id="83" name="AutoShape 33"/>
        <xdr:cNvSpPr>
          <a:spLocks/>
        </xdr:cNvSpPr>
      </xdr:nvSpPr>
      <xdr:spPr>
        <a:xfrm>
          <a:off x="6829425" y="62103000"/>
          <a:ext cx="27717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657225</xdr:colOff>
      <xdr:row>248</xdr:row>
      <xdr:rowOff>0</xdr:rowOff>
    </xdr:from>
    <xdr:to>
      <xdr:col>18</xdr:col>
      <xdr:colOff>28575</xdr:colOff>
      <xdr:row>248</xdr:row>
      <xdr:rowOff>0</xdr:rowOff>
    </xdr:to>
    <xdr:sp>
      <xdr:nvSpPr>
        <xdr:cNvPr id="84" name="AutoShape 33"/>
        <xdr:cNvSpPr>
          <a:spLocks/>
        </xdr:cNvSpPr>
      </xdr:nvSpPr>
      <xdr:spPr>
        <a:xfrm>
          <a:off x="6800850" y="62579250"/>
          <a:ext cx="2809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293</xdr:row>
      <xdr:rowOff>0</xdr:rowOff>
    </xdr:from>
    <xdr:to>
      <xdr:col>17</xdr:col>
      <xdr:colOff>209550</xdr:colOff>
      <xdr:row>293</xdr:row>
      <xdr:rowOff>0</xdr:rowOff>
    </xdr:to>
    <xdr:sp>
      <xdr:nvSpPr>
        <xdr:cNvPr id="85" name="AutoShape 52"/>
        <xdr:cNvSpPr>
          <a:spLocks/>
        </xdr:cNvSpPr>
      </xdr:nvSpPr>
      <xdr:spPr>
        <a:xfrm>
          <a:off x="7534275" y="74323575"/>
          <a:ext cx="2028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330</xdr:row>
      <xdr:rowOff>0</xdr:rowOff>
    </xdr:from>
    <xdr:to>
      <xdr:col>18</xdr:col>
      <xdr:colOff>9525</xdr:colOff>
      <xdr:row>330</xdr:row>
      <xdr:rowOff>0</xdr:rowOff>
    </xdr:to>
    <xdr:sp>
      <xdr:nvSpPr>
        <xdr:cNvPr id="86" name="AutoShape 64"/>
        <xdr:cNvSpPr>
          <a:spLocks/>
        </xdr:cNvSpPr>
      </xdr:nvSpPr>
      <xdr:spPr>
        <a:xfrm>
          <a:off x="7505700" y="83839050"/>
          <a:ext cx="2085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380</xdr:row>
      <xdr:rowOff>0</xdr:rowOff>
    </xdr:from>
    <xdr:to>
      <xdr:col>13</xdr:col>
      <xdr:colOff>28575</xdr:colOff>
      <xdr:row>380</xdr:row>
      <xdr:rowOff>9525</xdr:rowOff>
    </xdr:to>
    <xdr:sp>
      <xdr:nvSpPr>
        <xdr:cNvPr id="87" name="AutoShape 130"/>
        <xdr:cNvSpPr>
          <a:spLocks/>
        </xdr:cNvSpPr>
      </xdr:nvSpPr>
      <xdr:spPr>
        <a:xfrm>
          <a:off x="8172450" y="92944950"/>
          <a:ext cx="295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386</xdr:row>
      <xdr:rowOff>9525</xdr:rowOff>
    </xdr:from>
    <xdr:to>
      <xdr:col>18</xdr:col>
      <xdr:colOff>0</xdr:colOff>
      <xdr:row>386</xdr:row>
      <xdr:rowOff>9525</xdr:rowOff>
    </xdr:to>
    <xdr:sp>
      <xdr:nvSpPr>
        <xdr:cNvPr id="88" name="AutoShape 83"/>
        <xdr:cNvSpPr>
          <a:spLocks/>
        </xdr:cNvSpPr>
      </xdr:nvSpPr>
      <xdr:spPr>
        <a:xfrm>
          <a:off x="7772400" y="93926025"/>
          <a:ext cx="1809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389</xdr:row>
      <xdr:rowOff>9525</xdr:rowOff>
    </xdr:from>
    <xdr:to>
      <xdr:col>18</xdr:col>
      <xdr:colOff>0</xdr:colOff>
      <xdr:row>389</xdr:row>
      <xdr:rowOff>9525</xdr:rowOff>
    </xdr:to>
    <xdr:sp>
      <xdr:nvSpPr>
        <xdr:cNvPr id="89" name="AutoShape 83"/>
        <xdr:cNvSpPr>
          <a:spLocks/>
        </xdr:cNvSpPr>
      </xdr:nvSpPr>
      <xdr:spPr>
        <a:xfrm>
          <a:off x="7772400" y="94411800"/>
          <a:ext cx="1809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392</xdr:row>
      <xdr:rowOff>9525</xdr:rowOff>
    </xdr:from>
    <xdr:to>
      <xdr:col>17</xdr:col>
      <xdr:colOff>219075</xdr:colOff>
      <xdr:row>392</xdr:row>
      <xdr:rowOff>9525</xdr:rowOff>
    </xdr:to>
    <xdr:sp>
      <xdr:nvSpPr>
        <xdr:cNvPr id="90" name="AutoShape 83"/>
        <xdr:cNvSpPr>
          <a:spLocks/>
        </xdr:cNvSpPr>
      </xdr:nvSpPr>
      <xdr:spPr>
        <a:xfrm>
          <a:off x="7762875" y="94897575"/>
          <a:ext cx="1809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176</xdr:row>
      <xdr:rowOff>19050</xdr:rowOff>
    </xdr:from>
    <xdr:to>
      <xdr:col>17</xdr:col>
      <xdr:colOff>200025</xdr:colOff>
      <xdr:row>176</xdr:row>
      <xdr:rowOff>19050</xdr:rowOff>
    </xdr:to>
    <xdr:sp>
      <xdr:nvSpPr>
        <xdr:cNvPr id="91" name="Line 218"/>
        <xdr:cNvSpPr>
          <a:spLocks/>
        </xdr:cNvSpPr>
      </xdr:nvSpPr>
      <xdr:spPr>
        <a:xfrm>
          <a:off x="7524750" y="4440555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178</xdr:row>
      <xdr:rowOff>9525</xdr:rowOff>
    </xdr:from>
    <xdr:to>
      <xdr:col>17</xdr:col>
      <xdr:colOff>209550</xdr:colOff>
      <xdr:row>178</xdr:row>
      <xdr:rowOff>9525</xdr:rowOff>
    </xdr:to>
    <xdr:sp>
      <xdr:nvSpPr>
        <xdr:cNvPr id="92" name="Line 218"/>
        <xdr:cNvSpPr>
          <a:spLocks/>
        </xdr:cNvSpPr>
      </xdr:nvSpPr>
      <xdr:spPr>
        <a:xfrm>
          <a:off x="7534275" y="44872275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284</xdr:row>
      <xdr:rowOff>228600</xdr:rowOff>
    </xdr:from>
    <xdr:to>
      <xdr:col>17</xdr:col>
      <xdr:colOff>200025</xdr:colOff>
      <xdr:row>284</xdr:row>
      <xdr:rowOff>228600</xdr:rowOff>
    </xdr:to>
    <xdr:sp>
      <xdr:nvSpPr>
        <xdr:cNvPr id="93" name="AutoShape 52"/>
        <xdr:cNvSpPr>
          <a:spLocks/>
        </xdr:cNvSpPr>
      </xdr:nvSpPr>
      <xdr:spPr>
        <a:xfrm>
          <a:off x="7524750" y="72066150"/>
          <a:ext cx="2028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287</xdr:row>
      <xdr:rowOff>9525</xdr:rowOff>
    </xdr:from>
    <xdr:to>
      <xdr:col>17</xdr:col>
      <xdr:colOff>209550</xdr:colOff>
      <xdr:row>287</xdr:row>
      <xdr:rowOff>9525</xdr:rowOff>
    </xdr:to>
    <xdr:sp>
      <xdr:nvSpPr>
        <xdr:cNvPr id="94" name="AutoShape 52"/>
        <xdr:cNvSpPr>
          <a:spLocks/>
        </xdr:cNvSpPr>
      </xdr:nvSpPr>
      <xdr:spPr>
        <a:xfrm>
          <a:off x="7534275" y="72561450"/>
          <a:ext cx="2028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296</xdr:row>
      <xdr:rowOff>9525</xdr:rowOff>
    </xdr:from>
    <xdr:to>
      <xdr:col>17</xdr:col>
      <xdr:colOff>200025</xdr:colOff>
      <xdr:row>296</xdr:row>
      <xdr:rowOff>9525</xdr:rowOff>
    </xdr:to>
    <xdr:sp>
      <xdr:nvSpPr>
        <xdr:cNvPr id="95" name="AutoShape 52"/>
        <xdr:cNvSpPr>
          <a:spLocks/>
        </xdr:cNvSpPr>
      </xdr:nvSpPr>
      <xdr:spPr>
        <a:xfrm>
          <a:off x="7524750" y="75047475"/>
          <a:ext cx="2028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298</xdr:row>
      <xdr:rowOff>0</xdr:rowOff>
    </xdr:from>
    <xdr:to>
      <xdr:col>18</xdr:col>
      <xdr:colOff>0</xdr:colOff>
      <xdr:row>298</xdr:row>
      <xdr:rowOff>0</xdr:rowOff>
    </xdr:to>
    <xdr:sp>
      <xdr:nvSpPr>
        <xdr:cNvPr id="96" name="AutoShape 52"/>
        <xdr:cNvSpPr>
          <a:spLocks/>
        </xdr:cNvSpPr>
      </xdr:nvSpPr>
      <xdr:spPr>
        <a:xfrm>
          <a:off x="6819900" y="75514200"/>
          <a:ext cx="2762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300</xdr:row>
      <xdr:rowOff>152400</xdr:rowOff>
    </xdr:from>
    <xdr:to>
      <xdr:col>7</xdr:col>
      <xdr:colOff>28575</xdr:colOff>
      <xdr:row>300</xdr:row>
      <xdr:rowOff>161925</xdr:rowOff>
    </xdr:to>
    <xdr:sp>
      <xdr:nvSpPr>
        <xdr:cNvPr id="97" name="AutoShape 52"/>
        <xdr:cNvSpPr>
          <a:spLocks/>
        </xdr:cNvSpPr>
      </xdr:nvSpPr>
      <xdr:spPr>
        <a:xfrm>
          <a:off x="6829425" y="76142850"/>
          <a:ext cx="266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302</xdr:row>
      <xdr:rowOff>9525</xdr:rowOff>
    </xdr:from>
    <xdr:to>
      <xdr:col>17</xdr:col>
      <xdr:colOff>209550</xdr:colOff>
      <xdr:row>302</xdr:row>
      <xdr:rowOff>9525</xdr:rowOff>
    </xdr:to>
    <xdr:sp>
      <xdr:nvSpPr>
        <xdr:cNvPr id="98" name="AutoShape 52"/>
        <xdr:cNvSpPr>
          <a:spLocks/>
        </xdr:cNvSpPr>
      </xdr:nvSpPr>
      <xdr:spPr>
        <a:xfrm>
          <a:off x="7534275" y="76476225"/>
          <a:ext cx="2028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313</xdr:row>
      <xdr:rowOff>0</xdr:rowOff>
    </xdr:from>
    <xdr:to>
      <xdr:col>17</xdr:col>
      <xdr:colOff>200025</xdr:colOff>
      <xdr:row>313</xdr:row>
      <xdr:rowOff>0</xdr:rowOff>
    </xdr:to>
    <xdr:sp>
      <xdr:nvSpPr>
        <xdr:cNvPr id="99" name="AutoShape 52"/>
        <xdr:cNvSpPr>
          <a:spLocks/>
        </xdr:cNvSpPr>
      </xdr:nvSpPr>
      <xdr:spPr>
        <a:xfrm>
          <a:off x="7524750" y="79590900"/>
          <a:ext cx="2028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327</xdr:row>
      <xdr:rowOff>9525</xdr:rowOff>
    </xdr:from>
    <xdr:to>
      <xdr:col>18</xdr:col>
      <xdr:colOff>28575</xdr:colOff>
      <xdr:row>327</xdr:row>
      <xdr:rowOff>9525</xdr:rowOff>
    </xdr:to>
    <xdr:sp>
      <xdr:nvSpPr>
        <xdr:cNvPr id="100" name="AutoShape 64"/>
        <xdr:cNvSpPr>
          <a:spLocks/>
        </xdr:cNvSpPr>
      </xdr:nvSpPr>
      <xdr:spPr>
        <a:xfrm>
          <a:off x="7524750" y="83134200"/>
          <a:ext cx="2085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321</xdr:row>
      <xdr:rowOff>0</xdr:rowOff>
    </xdr:from>
    <xdr:to>
      <xdr:col>10</xdr:col>
      <xdr:colOff>38100</xdr:colOff>
      <xdr:row>321</xdr:row>
      <xdr:rowOff>0</xdr:rowOff>
    </xdr:to>
    <xdr:sp>
      <xdr:nvSpPr>
        <xdr:cNvPr id="101" name="AutoShape 52"/>
        <xdr:cNvSpPr>
          <a:spLocks/>
        </xdr:cNvSpPr>
      </xdr:nvSpPr>
      <xdr:spPr>
        <a:xfrm>
          <a:off x="7277100" y="81695925"/>
          <a:ext cx="514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321</xdr:row>
      <xdr:rowOff>9525</xdr:rowOff>
    </xdr:from>
    <xdr:to>
      <xdr:col>13</xdr:col>
      <xdr:colOff>28575</xdr:colOff>
      <xdr:row>321</xdr:row>
      <xdr:rowOff>9525</xdr:rowOff>
    </xdr:to>
    <xdr:sp>
      <xdr:nvSpPr>
        <xdr:cNvPr id="102" name="AutoShape 52"/>
        <xdr:cNvSpPr>
          <a:spLocks/>
        </xdr:cNvSpPr>
      </xdr:nvSpPr>
      <xdr:spPr>
        <a:xfrm>
          <a:off x="8181975" y="81705450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324</xdr:row>
      <xdr:rowOff>0</xdr:rowOff>
    </xdr:from>
    <xdr:to>
      <xdr:col>17</xdr:col>
      <xdr:colOff>200025</xdr:colOff>
      <xdr:row>324</xdr:row>
      <xdr:rowOff>0</xdr:rowOff>
    </xdr:to>
    <xdr:sp>
      <xdr:nvSpPr>
        <xdr:cNvPr id="103" name="AutoShape 52"/>
        <xdr:cNvSpPr>
          <a:spLocks/>
        </xdr:cNvSpPr>
      </xdr:nvSpPr>
      <xdr:spPr>
        <a:xfrm>
          <a:off x="7524750" y="82410300"/>
          <a:ext cx="2028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2"/>
  <sheetViews>
    <sheetView tabSelected="1" view="pageBreakPreview" zoomScaleSheetLayoutView="100" zoomScalePageLayoutView="0" workbookViewId="0" topLeftCell="A218">
      <selection activeCell="S258" sqref="S258"/>
    </sheetView>
  </sheetViews>
  <sheetFormatPr defaultColWidth="9.140625" defaultRowHeight="12.75"/>
  <cols>
    <col min="1" max="1" width="7.140625" style="70" customWidth="1"/>
    <col min="2" max="2" width="28.140625" style="29" customWidth="1"/>
    <col min="3" max="3" width="31.421875" style="29" customWidth="1"/>
    <col min="4" max="4" width="13.140625" style="29" customWidth="1"/>
    <col min="5" max="5" width="12.28125" style="29" customWidth="1"/>
    <col min="6" max="6" width="10.421875" style="29" customWidth="1"/>
    <col min="7" max="18" width="3.421875" style="29" customWidth="1"/>
    <col min="19" max="19" width="9.140625" style="29" customWidth="1"/>
    <col min="20" max="20" width="9.28125" style="29" bestFit="1" customWidth="1"/>
    <col min="21" max="21" width="11.140625" style="29" bestFit="1" customWidth="1"/>
    <col min="22" max="16384" width="9.140625" style="29" customWidth="1"/>
  </cols>
  <sheetData>
    <row r="1" spans="14:18" ht="18.75">
      <c r="N1" s="104" t="s">
        <v>229</v>
      </c>
      <c r="O1" s="104"/>
      <c r="P1" s="104"/>
      <c r="Q1" s="104"/>
      <c r="R1" s="104"/>
    </row>
    <row r="2" spans="1:19" ht="18.75">
      <c r="A2" s="104" t="s">
        <v>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84"/>
    </row>
    <row r="3" spans="1:19" ht="18.75">
      <c r="A3" s="104" t="s">
        <v>86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84"/>
    </row>
    <row r="4" spans="1:18" ht="18.75">
      <c r="A4" s="104" t="s">
        <v>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spans="1:6" ht="18.75">
      <c r="A5" s="85" t="s">
        <v>1</v>
      </c>
      <c r="B5" s="85"/>
      <c r="C5" s="85"/>
      <c r="D5" s="85"/>
      <c r="E5" s="85"/>
      <c r="F5" s="85"/>
    </row>
    <row r="6" spans="2:7" ht="18.75">
      <c r="B6" s="85" t="s">
        <v>228</v>
      </c>
      <c r="C6" s="85"/>
      <c r="D6" s="85"/>
      <c r="E6" s="85"/>
      <c r="F6" s="85"/>
      <c r="G6" s="85"/>
    </row>
    <row r="7" spans="1:18" ht="18.75">
      <c r="A7" s="28" t="s">
        <v>3</v>
      </c>
      <c r="B7" s="28" t="s">
        <v>4</v>
      </c>
      <c r="C7" s="28" t="s">
        <v>5</v>
      </c>
      <c r="D7" s="28" t="s">
        <v>7</v>
      </c>
      <c r="E7" s="28" t="s">
        <v>9</v>
      </c>
      <c r="F7" s="28" t="s">
        <v>11</v>
      </c>
      <c r="G7" s="103" t="s">
        <v>87</v>
      </c>
      <c r="H7" s="103"/>
      <c r="I7" s="103"/>
      <c r="J7" s="103" t="s">
        <v>88</v>
      </c>
      <c r="K7" s="103"/>
      <c r="L7" s="103"/>
      <c r="M7" s="103"/>
      <c r="N7" s="103"/>
      <c r="O7" s="103"/>
      <c r="P7" s="103"/>
      <c r="Q7" s="103"/>
      <c r="R7" s="103"/>
    </row>
    <row r="8" spans="1:18" ht="44.25">
      <c r="A8" s="30"/>
      <c r="B8" s="30"/>
      <c r="C8" s="30" t="s">
        <v>6</v>
      </c>
      <c r="D8" s="30" t="s">
        <v>8</v>
      </c>
      <c r="E8" s="30" t="s">
        <v>10</v>
      </c>
      <c r="F8" s="30" t="s">
        <v>10</v>
      </c>
      <c r="G8" s="31" t="s">
        <v>12</v>
      </c>
      <c r="H8" s="31" t="s">
        <v>13</v>
      </c>
      <c r="I8" s="31" t="s">
        <v>14</v>
      </c>
      <c r="J8" s="31" t="s">
        <v>15</v>
      </c>
      <c r="K8" s="31" t="s">
        <v>16</v>
      </c>
      <c r="L8" s="31" t="s">
        <v>17</v>
      </c>
      <c r="M8" s="31" t="s">
        <v>18</v>
      </c>
      <c r="N8" s="31" t="s">
        <v>19</v>
      </c>
      <c r="O8" s="31" t="s">
        <v>20</v>
      </c>
      <c r="P8" s="31" t="s">
        <v>21</v>
      </c>
      <c r="Q8" s="31" t="s">
        <v>22</v>
      </c>
      <c r="R8" s="31" t="s">
        <v>23</v>
      </c>
    </row>
    <row r="9" spans="1:20" ht="18.75">
      <c r="A9" s="35">
        <v>1</v>
      </c>
      <c r="B9" s="32" t="s">
        <v>110</v>
      </c>
      <c r="C9" s="33" t="s">
        <v>99</v>
      </c>
      <c r="D9" s="34">
        <v>582000</v>
      </c>
      <c r="E9" s="35" t="s">
        <v>246</v>
      </c>
      <c r="F9" s="35" t="s">
        <v>93</v>
      </c>
      <c r="G9" s="32"/>
      <c r="H9" s="32"/>
      <c r="I9" s="32"/>
      <c r="J9" s="46"/>
      <c r="K9" s="46"/>
      <c r="L9" s="46"/>
      <c r="M9" s="46"/>
      <c r="N9" s="46"/>
      <c r="O9" s="46"/>
      <c r="P9" s="46"/>
      <c r="Q9" s="46"/>
      <c r="R9" s="46"/>
      <c r="T9" s="86"/>
    </row>
    <row r="10" spans="1:18" ht="18.75">
      <c r="A10" s="44"/>
      <c r="B10" s="36" t="s">
        <v>254</v>
      </c>
      <c r="C10" s="37" t="s">
        <v>95</v>
      </c>
      <c r="D10" s="45"/>
      <c r="E10" s="44"/>
      <c r="F10" s="45"/>
      <c r="G10" s="36"/>
      <c r="H10" s="36"/>
      <c r="I10" s="36"/>
      <c r="J10" s="48"/>
      <c r="K10" s="48"/>
      <c r="L10" s="48"/>
      <c r="M10" s="48"/>
      <c r="N10" s="48"/>
      <c r="O10" s="48"/>
      <c r="P10" s="48"/>
      <c r="Q10" s="48"/>
      <c r="R10" s="48"/>
    </row>
    <row r="11" spans="1:18" ht="18.75">
      <c r="A11" s="44"/>
      <c r="B11" s="45"/>
      <c r="C11" s="37" t="s">
        <v>94</v>
      </c>
      <c r="D11" s="45"/>
      <c r="E11" s="45"/>
      <c r="F11" s="45"/>
      <c r="G11" s="36"/>
      <c r="H11" s="36"/>
      <c r="I11" s="36"/>
      <c r="J11" s="48"/>
      <c r="K11" s="48"/>
      <c r="L11" s="48"/>
      <c r="M11" s="48"/>
      <c r="N11" s="48"/>
      <c r="O11" s="48"/>
      <c r="P11" s="48"/>
      <c r="Q11" s="48"/>
      <c r="R11" s="48"/>
    </row>
    <row r="12" spans="1:18" ht="18.75">
      <c r="A12" s="44"/>
      <c r="B12" s="45"/>
      <c r="C12" s="37" t="s">
        <v>89</v>
      </c>
      <c r="D12" s="45"/>
      <c r="E12" s="45"/>
      <c r="F12" s="45"/>
      <c r="G12" s="36"/>
      <c r="H12" s="36"/>
      <c r="I12" s="36"/>
      <c r="J12" s="48"/>
      <c r="K12" s="48"/>
      <c r="L12" s="48"/>
      <c r="M12" s="48"/>
      <c r="N12" s="48"/>
      <c r="O12" s="48"/>
      <c r="P12" s="48"/>
      <c r="Q12" s="48"/>
      <c r="R12" s="48"/>
    </row>
    <row r="13" spans="1:18" ht="18.75">
      <c r="A13" s="44"/>
      <c r="B13" s="45"/>
      <c r="C13" s="37" t="s">
        <v>90</v>
      </c>
      <c r="D13" s="45"/>
      <c r="E13" s="45"/>
      <c r="F13" s="45"/>
      <c r="G13" s="36"/>
      <c r="H13" s="36"/>
      <c r="I13" s="36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18.75">
      <c r="A14" s="44"/>
      <c r="B14" s="45"/>
      <c r="C14" s="37" t="s">
        <v>91</v>
      </c>
      <c r="D14" s="45"/>
      <c r="E14" s="45"/>
      <c r="F14" s="45"/>
      <c r="G14" s="36"/>
      <c r="H14" s="36"/>
      <c r="I14" s="36"/>
      <c r="J14" s="48"/>
      <c r="K14" s="48"/>
      <c r="L14" s="48"/>
      <c r="M14" s="48"/>
      <c r="N14" s="48"/>
      <c r="O14" s="48"/>
      <c r="P14" s="48"/>
      <c r="Q14" s="48"/>
      <c r="R14" s="48"/>
    </row>
    <row r="15" spans="1:18" ht="18.75">
      <c r="A15" s="44"/>
      <c r="B15" s="45"/>
      <c r="C15" s="37" t="s">
        <v>92</v>
      </c>
      <c r="D15" s="45"/>
      <c r="E15" s="45"/>
      <c r="F15" s="45"/>
      <c r="G15" s="36"/>
      <c r="H15" s="36"/>
      <c r="I15" s="36"/>
      <c r="J15" s="48"/>
      <c r="K15" s="48"/>
      <c r="L15" s="48"/>
      <c r="M15" s="48"/>
      <c r="N15" s="48"/>
      <c r="O15" s="48"/>
      <c r="P15" s="48"/>
      <c r="Q15" s="48"/>
      <c r="R15" s="48"/>
    </row>
    <row r="16" spans="1:18" ht="18.75">
      <c r="A16" s="35">
        <v>2</v>
      </c>
      <c r="B16" s="32" t="s">
        <v>110</v>
      </c>
      <c r="C16" s="33" t="s">
        <v>96</v>
      </c>
      <c r="D16" s="34">
        <v>164000</v>
      </c>
      <c r="E16" s="35" t="s">
        <v>248</v>
      </c>
      <c r="F16" s="35" t="s">
        <v>93</v>
      </c>
      <c r="G16" s="32"/>
      <c r="H16" s="32"/>
      <c r="I16" s="32"/>
      <c r="J16" s="46"/>
      <c r="K16" s="46"/>
      <c r="L16" s="46"/>
      <c r="M16" s="46"/>
      <c r="N16" s="46"/>
      <c r="O16" s="46"/>
      <c r="P16" s="46"/>
      <c r="Q16" s="46"/>
      <c r="R16" s="46"/>
    </row>
    <row r="17" spans="1:18" ht="18.75">
      <c r="A17" s="44"/>
      <c r="B17" s="36" t="s">
        <v>247</v>
      </c>
      <c r="C17" s="37" t="s">
        <v>97</v>
      </c>
      <c r="D17" s="62"/>
      <c r="E17" s="44" t="s">
        <v>249</v>
      </c>
      <c r="F17" s="44"/>
      <c r="G17" s="36"/>
      <c r="H17" s="36"/>
      <c r="I17" s="36"/>
      <c r="J17" s="48"/>
      <c r="K17" s="48"/>
      <c r="L17" s="48"/>
      <c r="M17" s="48"/>
      <c r="N17" s="48"/>
      <c r="O17" s="48"/>
      <c r="P17" s="48"/>
      <c r="Q17" s="48"/>
      <c r="R17" s="48"/>
    </row>
    <row r="18" spans="1:18" ht="18.75">
      <c r="A18" s="44"/>
      <c r="B18" s="36"/>
      <c r="C18" s="37" t="s">
        <v>98</v>
      </c>
      <c r="D18" s="62"/>
      <c r="E18" s="44"/>
      <c r="F18" s="44"/>
      <c r="G18" s="36"/>
      <c r="H18" s="36"/>
      <c r="I18" s="36"/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18.75">
      <c r="A19" s="35">
        <v>3</v>
      </c>
      <c r="B19" s="32" t="s">
        <v>107</v>
      </c>
      <c r="C19" s="33" t="s">
        <v>103</v>
      </c>
      <c r="D19" s="34">
        <v>457000</v>
      </c>
      <c r="E19" s="35" t="s">
        <v>255</v>
      </c>
      <c r="F19" s="35" t="s">
        <v>93</v>
      </c>
      <c r="G19" s="32"/>
      <c r="H19" s="32"/>
      <c r="I19" s="32"/>
      <c r="J19" s="46"/>
      <c r="K19" s="46"/>
      <c r="L19" s="46"/>
      <c r="M19" s="46"/>
      <c r="N19" s="46"/>
      <c r="O19" s="46"/>
      <c r="P19" s="46"/>
      <c r="Q19" s="46"/>
      <c r="R19" s="46"/>
    </row>
    <row r="20" spans="1:18" ht="18.75">
      <c r="A20" s="44"/>
      <c r="B20" s="36" t="s">
        <v>256</v>
      </c>
      <c r="C20" s="37" t="s">
        <v>100</v>
      </c>
      <c r="D20" s="45"/>
      <c r="E20" s="44" t="s">
        <v>250</v>
      </c>
      <c r="F20" s="45"/>
      <c r="G20" s="36"/>
      <c r="H20" s="36"/>
      <c r="I20" s="36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18.75">
      <c r="A21" s="44"/>
      <c r="B21" s="37"/>
      <c r="C21" s="37" t="s">
        <v>101</v>
      </c>
      <c r="D21" s="45"/>
      <c r="E21" s="44" t="s">
        <v>109</v>
      </c>
      <c r="F21" s="45"/>
      <c r="G21" s="36"/>
      <c r="H21" s="36"/>
      <c r="I21" s="36"/>
      <c r="J21" s="48"/>
      <c r="K21" s="48"/>
      <c r="L21" s="48"/>
      <c r="M21" s="48"/>
      <c r="N21" s="48"/>
      <c r="O21" s="48"/>
      <c r="P21" s="48"/>
      <c r="Q21" s="48"/>
      <c r="R21" s="48"/>
    </row>
    <row r="22" spans="1:18" ht="18.75">
      <c r="A22" s="44"/>
      <c r="B22" s="37"/>
      <c r="C22" s="37" t="s">
        <v>102</v>
      </c>
      <c r="D22" s="45"/>
      <c r="E22" s="45"/>
      <c r="F22" s="45"/>
      <c r="G22" s="36"/>
      <c r="H22" s="36"/>
      <c r="I22" s="36"/>
      <c r="J22" s="48"/>
      <c r="K22" s="48"/>
      <c r="L22" s="48"/>
      <c r="M22" s="48"/>
      <c r="N22" s="48"/>
      <c r="O22" s="48"/>
      <c r="P22" s="48"/>
      <c r="Q22" s="48"/>
      <c r="R22" s="48"/>
    </row>
    <row r="23" spans="1:18" ht="18.75">
      <c r="A23" s="35">
        <v>4</v>
      </c>
      <c r="B23" s="32" t="s">
        <v>107</v>
      </c>
      <c r="C23" s="33" t="s">
        <v>104</v>
      </c>
      <c r="D23" s="34">
        <v>122000</v>
      </c>
      <c r="E23" s="35" t="s">
        <v>257</v>
      </c>
      <c r="F23" s="35" t="s">
        <v>93</v>
      </c>
      <c r="G23" s="32"/>
      <c r="H23" s="32"/>
      <c r="I23" s="32"/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18.75">
      <c r="A24" s="44"/>
      <c r="B24" s="36" t="s">
        <v>108</v>
      </c>
      <c r="C24" s="37" t="s">
        <v>105</v>
      </c>
      <c r="D24" s="45"/>
      <c r="E24" s="45"/>
      <c r="F24" s="45"/>
      <c r="G24" s="36"/>
      <c r="H24" s="36"/>
      <c r="I24" s="36"/>
      <c r="J24" s="48"/>
      <c r="K24" s="48"/>
      <c r="L24" s="48"/>
      <c r="M24" s="48"/>
      <c r="N24" s="48"/>
      <c r="O24" s="48"/>
      <c r="P24" s="48"/>
      <c r="Q24" s="48"/>
      <c r="R24" s="48"/>
    </row>
    <row r="25" spans="1:18" ht="18.75">
      <c r="A25" s="44"/>
      <c r="B25" s="36" t="s">
        <v>254</v>
      </c>
      <c r="C25" s="37" t="s">
        <v>106</v>
      </c>
      <c r="D25" s="45"/>
      <c r="E25" s="45"/>
      <c r="F25" s="45"/>
      <c r="G25" s="36"/>
      <c r="H25" s="36"/>
      <c r="I25" s="36"/>
      <c r="J25" s="48"/>
      <c r="K25" s="48"/>
      <c r="L25" s="48"/>
      <c r="M25" s="48"/>
      <c r="N25" s="48"/>
      <c r="O25" s="48"/>
      <c r="P25" s="48"/>
      <c r="Q25" s="48"/>
      <c r="R25" s="48"/>
    </row>
    <row r="26" spans="1:18" ht="18.75">
      <c r="A26" s="51"/>
      <c r="B26" s="30"/>
      <c r="C26" s="38" t="s">
        <v>98</v>
      </c>
      <c r="D26" s="30"/>
      <c r="E26" s="30"/>
      <c r="F26" s="30"/>
      <c r="G26" s="39"/>
      <c r="H26" s="39"/>
      <c r="I26" s="39"/>
      <c r="J26" s="49"/>
      <c r="K26" s="49"/>
      <c r="L26" s="49"/>
      <c r="M26" s="49"/>
      <c r="N26" s="49"/>
      <c r="O26" s="49"/>
      <c r="P26" s="49"/>
      <c r="Q26" s="49"/>
      <c r="R26" s="49"/>
    </row>
    <row r="27" spans="1:18" ht="18.75">
      <c r="A27" s="53"/>
      <c r="B27" s="54"/>
      <c r="C27" s="42"/>
      <c r="D27" s="54"/>
      <c r="E27" s="54"/>
      <c r="F27" s="54"/>
      <c r="G27" s="43"/>
      <c r="H27" s="43"/>
      <c r="I27" s="43"/>
      <c r="J27" s="55"/>
      <c r="K27" s="55"/>
      <c r="L27" s="55"/>
      <c r="M27" s="55"/>
      <c r="N27" s="55"/>
      <c r="O27" s="55"/>
      <c r="P27" s="55"/>
      <c r="Q27" s="55"/>
      <c r="R27" s="87">
        <v>5</v>
      </c>
    </row>
    <row r="28" spans="1:18" ht="18.75">
      <c r="A28" s="53"/>
      <c r="B28" s="54"/>
      <c r="C28" s="42"/>
      <c r="D28" s="54"/>
      <c r="E28" s="54"/>
      <c r="F28" s="54"/>
      <c r="G28" s="43"/>
      <c r="H28" s="43"/>
      <c r="I28" s="43"/>
      <c r="J28" s="55"/>
      <c r="K28" s="55"/>
      <c r="L28" s="55"/>
      <c r="M28" s="55"/>
      <c r="N28" s="55"/>
      <c r="O28" s="55"/>
      <c r="P28" s="55"/>
      <c r="Q28" s="55"/>
      <c r="R28" s="87"/>
    </row>
    <row r="29" spans="1:18" ht="18.75">
      <c r="A29" s="54"/>
      <c r="B29" s="54"/>
      <c r="C29" s="42"/>
      <c r="D29" s="54"/>
      <c r="E29" s="54"/>
      <c r="F29" s="54"/>
      <c r="G29" s="43"/>
      <c r="H29" s="43"/>
      <c r="I29" s="43"/>
      <c r="J29" s="55"/>
      <c r="K29" s="55"/>
      <c r="L29" s="55"/>
      <c r="M29" s="55"/>
      <c r="N29" s="104" t="s">
        <v>229</v>
      </c>
      <c r="O29" s="104"/>
      <c r="P29" s="104"/>
      <c r="Q29" s="104"/>
      <c r="R29" s="104"/>
    </row>
    <row r="30" spans="1:18" ht="18.75">
      <c r="A30" s="53"/>
      <c r="B30" s="43"/>
      <c r="C30" s="42"/>
      <c r="D30" s="43"/>
      <c r="E30" s="53"/>
      <c r="F30" s="5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88"/>
    </row>
    <row r="31" spans="1:18" ht="18.75">
      <c r="A31" s="28" t="s">
        <v>3</v>
      </c>
      <c r="B31" s="28" t="s">
        <v>4</v>
      </c>
      <c r="C31" s="28" t="s">
        <v>5</v>
      </c>
      <c r="D31" s="28" t="s">
        <v>7</v>
      </c>
      <c r="E31" s="28" t="s">
        <v>9</v>
      </c>
      <c r="F31" s="28" t="s">
        <v>11</v>
      </c>
      <c r="G31" s="103" t="s">
        <v>87</v>
      </c>
      <c r="H31" s="103"/>
      <c r="I31" s="103"/>
      <c r="J31" s="103" t="s">
        <v>88</v>
      </c>
      <c r="K31" s="103"/>
      <c r="L31" s="103"/>
      <c r="M31" s="103"/>
      <c r="N31" s="103"/>
      <c r="O31" s="103"/>
      <c r="P31" s="103"/>
      <c r="Q31" s="103"/>
      <c r="R31" s="103"/>
    </row>
    <row r="32" spans="1:18" ht="44.25">
      <c r="A32" s="30"/>
      <c r="B32" s="30"/>
      <c r="C32" s="30" t="s">
        <v>6</v>
      </c>
      <c r="D32" s="30" t="s">
        <v>8</v>
      </c>
      <c r="E32" s="30" t="s">
        <v>10</v>
      </c>
      <c r="F32" s="30" t="s">
        <v>10</v>
      </c>
      <c r="G32" s="31" t="s">
        <v>12</v>
      </c>
      <c r="H32" s="31" t="s">
        <v>13</v>
      </c>
      <c r="I32" s="31" t="s">
        <v>14</v>
      </c>
      <c r="J32" s="31" t="s">
        <v>15</v>
      </c>
      <c r="K32" s="31" t="s">
        <v>16</v>
      </c>
      <c r="L32" s="31" t="s">
        <v>17</v>
      </c>
      <c r="M32" s="31" t="s">
        <v>18</v>
      </c>
      <c r="N32" s="31" t="s">
        <v>19</v>
      </c>
      <c r="O32" s="31" t="s">
        <v>20</v>
      </c>
      <c r="P32" s="31" t="s">
        <v>21</v>
      </c>
      <c r="Q32" s="31" t="s">
        <v>22</v>
      </c>
      <c r="R32" s="31" t="s">
        <v>23</v>
      </c>
    </row>
    <row r="33" spans="1:20" ht="18.75">
      <c r="A33" s="35">
        <v>5</v>
      </c>
      <c r="B33" s="32" t="s">
        <v>107</v>
      </c>
      <c r="C33" s="33" t="s">
        <v>112</v>
      </c>
      <c r="D33" s="34">
        <v>200000</v>
      </c>
      <c r="E33" s="35" t="s">
        <v>111</v>
      </c>
      <c r="F33" s="35" t="s">
        <v>93</v>
      </c>
      <c r="G33" s="32"/>
      <c r="H33" s="32"/>
      <c r="I33" s="32"/>
      <c r="J33" s="46"/>
      <c r="K33" s="46"/>
      <c r="L33" s="46"/>
      <c r="M33" s="46"/>
      <c r="N33" s="46"/>
      <c r="O33" s="46"/>
      <c r="P33" s="46"/>
      <c r="Q33" s="46"/>
      <c r="R33" s="46"/>
      <c r="T33" s="86"/>
    </row>
    <row r="34" spans="1:18" ht="18.75">
      <c r="A34" s="44"/>
      <c r="B34" s="36" t="s">
        <v>108</v>
      </c>
      <c r="C34" s="37" t="s">
        <v>113</v>
      </c>
      <c r="D34" s="45"/>
      <c r="E34" s="45"/>
      <c r="F34" s="45"/>
      <c r="G34" s="36"/>
      <c r="H34" s="36"/>
      <c r="I34" s="36"/>
      <c r="J34" s="48"/>
      <c r="K34" s="48"/>
      <c r="L34" s="48"/>
      <c r="M34" s="48"/>
      <c r="N34" s="48"/>
      <c r="O34" s="48"/>
      <c r="P34" s="48"/>
      <c r="Q34" s="48"/>
      <c r="R34" s="48"/>
    </row>
    <row r="35" spans="1:18" ht="18.75">
      <c r="A35" s="44"/>
      <c r="B35" s="36" t="s">
        <v>258</v>
      </c>
      <c r="C35" s="37" t="s">
        <v>106</v>
      </c>
      <c r="D35" s="45"/>
      <c r="E35" s="45"/>
      <c r="F35" s="45"/>
      <c r="G35" s="36"/>
      <c r="H35" s="36"/>
      <c r="I35" s="36"/>
      <c r="J35" s="48"/>
      <c r="K35" s="48"/>
      <c r="L35" s="48"/>
      <c r="M35" s="48"/>
      <c r="N35" s="48"/>
      <c r="O35" s="48"/>
      <c r="P35" s="48"/>
      <c r="Q35" s="48"/>
      <c r="R35" s="48"/>
    </row>
    <row r="36" spans="1:18" ht="18.75">
      <c r="A36" s="51"/>
      <c r="B36" s="36"/>
      <c r="C36" s="38" t="s">
        <v>98</v>
      </c>
      <c r="D36" s="30"/>
      <c r="E36" s="30"/>
      <c r="F36" s="30"/>
      <c r="G36" s="39"/>
      <c r="H36" s="39"/>
      <c r="I36" s="39"/>
      <c r="J36" s="49"/>
      <c r="K36" s="49"/>
      <c r="L36" s="49"/>
      <c r="M36" s="49"/>
      <c r="N36" s="49"/>
      <c r="O36" s="49"/>
      <c r="P36" s="49"/>
      <c r="Q36" s="49"/>
      <c r="R36" s="49"/>
    </row>
    <row r="37" spans="1:18" ht="18.75">
      <c r="A37" s="44">
        <v>6</v>
      </c>
      <c r="B37" s="32" t="s">
        <v>107</v>
      </c>
      <c r="C37" s="33" t="s">
        <v>114</v>
      </c>
      <c r="D37" s="34">
        <v>277000</v>
      </c>
      <c r="E37" s="44" t="s">
        <v>251</v>
      </c>
      <c r="F37" s="44" t="s">
        <v>93</v>
      </c>
      <c r="G37" s="36"/>
      <c r="H37" s="36"/>
      <c r="I37" s="36"/>
      <c r="J37" s="48"/>
      <c r="K37" s="48"/>
      <c r="L37" s="48"/>
      <c r="M37" s="48"/>
      <c r="N37" s="48"/>
      <c r="O37" s="48"/>
      <c r="P37" s="48"/>
      <c r="Q37" s="48"/>
      <c r="R37" s="48"/>
    </row>
    <row r="38" spans="1:18" ht="18.75">
      <c r="A38" s="44"/>
      <c r="B38" s="36" t="s">
        <v>256</v>
      </c>
      <c r="C38" s="37" t="s">
        <v>115</v>
      </c>
      <c r="D38" s="45"/>
      <c r="E38" s="44" t="s">
        <v>252</v>
      </c>
      <c r="F38" s="45"/>
      <c r="G38" s="36"/>
      <c r="H38" s="36"/>
      <c r="I38" s="36"/>
      <c r="J38" s="48"/>
      <c r="K38" s="48"/>
      <c r="L38" s="48"/>
      <c r="M38" s="48"/>
      <c r="N38" s="48"/>
      <c r="O38" s="48"/>
      <c r="P38" s="48"/>
      <c r="Q38" s="48"/>
      <c r="R38" s="48"/>
    </row>
    <row r="39" spans="1:18" ht="18.75">
      <c r="A39" s="44"/>
      <c r="B39" s="36"/>
      <c r="C39" s="37" t="s">
        <v>116</v>
      </c>
      <c r="D39" s="45"/>
      <c r="E39" s="44" t="s">
        <v>250</v>
      </c>
      <c r="F39" s="45"/>
      <c r="G39" s="36"/>
      <c r="H39" s="36"/>
      <c r="I39" s="36"/>
      <c r="J39" s="48"/>
      <c r="K39" s="48"/>
      <c r="L39" s="48"/>
      <c r="M39" s="48"/>
      <c r="N39" s="48"/>
      <c r="O39" s="48"/>
      <c r="P39" s="48"/>
      <c r="Q39" s="48"/>
      <c r="R39" s="48"/>
    </row>
    <row r="40" spans="1:18" ht="18.75">
      <c r="A40" s="44"/>
      <c r="B40" s="36"/>
      <c r="C40" s="37" t="s">
        <v>106</v>
      </c>
      <c r="D40" s="45"/>
      <c r="E40" s="44" t="s">
        <v>253</v>
      </c>
      <c r="F40" s="45"/>
      <c r="G40" s="36"/>
      <c r="H40" s="36"/>
      <c r="I40" s="36"/>
      <c r="J40" s="48"/>
      <c r="K40" s="48"/>
      <c r="L40" s="48"/>
      <c r="M40" s="48"/>
      <c r="N40" s="48"/>
      <c r="O40" s="48"/>
      <c r="P40" s="48"/>
      <c r="Q40" s="48"/>
      <c r="R40" s="48"/>
    </row>
    <row r="41" spans="1:18" ht="18.75">
      <c r="A41" s="44"/>
      <c r="B41" s="45"/>
      <c r="C41" s="38" t="s">
        <v>98</v>
      </c>
      <c r="D41" s="45"/>
      <c r="E41" s="44"/>
      <c r="F41" s="45"/>
      <c r="G41" s="36"/>
      <c r="H41" s="36"/>
      <c r="I41" s="36"/>
      <c r="J41" s="48"/>
      <c r="K41" s="48"/>
      <c r="L41" s="48"/>
      <c r="M41" s="48"/>
      <c r="N41" s="48"/>
      <c r="O41" s="48"/>
      <c r="P41" s="48"/>
      <c r="Q41" s="48"/>
      <c r="R41" s="48"/>
    </row>
    <row r="42" spans="1:18" ht="18.75">
      <c r="A42" s="35">
        <v>7</v>
      </c>
      <c r="B42" s="32" t="s">
        <v>107</v>
      </c>
      <c r="C42" s="33" t="s">
        <v>117</v>
      </c>
      <c r="D42" s="34">
        <v>320000</v>
      </c>
      <c r="E42" s="35" t="s">
        <v>260</v>
      </c>
      <c r="F42" s="35" t="s">
        <v>93</v>
      </c>
      <c r="G42" s="32"/>
      <c r="H42" s="32"/>
      <c r="I42" s="32"/>
      <c r="J42" s="46"/>
      <c r="K42" s="46"/>
      <c r="L42" s="46"/>
      <c r="M42" s="46"/>
      <c r="N42" s="46"/>
      <c r="O42" s="46"/>
      <c r="P42" s="46"/>
      <c r="Q42" s="46"/>
      <c r="R42" s="46"/>
    </row>
    <row r="43" spans="1:18" ht="18.75">
      <c r="A43" s="44"/>
      <c r="B43" s="36" t="s">
        <v>259</v>
      </c>
      <c r="C43" s="37" t="s">
        <v>118</v>
      </c>
      <c r="D43" s="45"/>
      <c r="E43" s="45"/>
      <c r="F43" s="45"/>
      <c r="G43" s="36"/>
      <c r="H43" s="36"/>
      <c r="I43" s="36"/>
      <c r="J43" s="48"/>
      <c r="K43" s="48"/>
      <c r="L43" s="48"/>
      <c r="M43" s="48"/>
      <c r="N43" s="48"/>
      <c r="O43" s="48"/>
      <c r="P43" s="48"/>
      <c r="Q43" s="48"/>
      <c r="R43" s="48"/>
    </row>
    <row r="44" spans="1:18" ht="18.75">
      <c r="A44" s="44"/>
      <c r="B44" s="36"/>
      <c r="C44" s="37" t="s">
        <v>106</v>
      </c>
      <c r="D44" s="45"/>
      <c r="E44" s="45"/>
      <c r="F44" s="45"/>
      <c r="G44" s="36"/>
      <c r="H44" s="36"/>
      <c r="I44" s="36"/>
      <c r="J44" s="48"/>
      <c r="K44" s="48"/>
      <c r="L44" s="48"/>
      <c r="M44" s="48"/>
      <c r="N44" s="48"/>
      <c r="O44" s="48"/>
      <c r="P44" s="48"/>
      <c r="Q44" s="48"/>
      <c r="R44" s="48"/>
    </row>
    <row r="45" spans="1:18" ht="18.75">
      <c r="A45" s="44"/>
      <c r="B45" s="36"/>
      <c r="C45" s="37" t="s">
        <v>98</v>
      </c>
      <c r="D45" s="45"/>
      <c r="E45" s="45"/>
      <c r="F45" s="45"/>
      <c r="G45" s="36"/>
      <c r="H45" s="36"/>
      <c r="I45" s="36"/>
      <c r="J45" s="48"/>
      <c r="K45" s="48"/>
      <c r="L45" s="48"/>
      <c r="M45" s="48"/>
      <c r="N45" s="48"/>
      <c r="O45" s="48"/>
      <c r="P45" s="48"/>
      <c r="Q45" s="48"/>
      <c r="R45" s="48"/>
    </row>
    <row r="46" spans="1:18" ht="18.75">
      <c r="A46" s="35">
        <v>8</v>
      </c>
      <c r="B46" s="32" t="s">
        <v>107</v>
      </c>
      <c r="C46" s="33" t="s">
        <v>120</v>
      </c>
      <c r="D46" s="34">
        <v>698000</v>
      </c>
      <c r="E46" s="35" t="s">
        <v>262</v>
      </c>
      <c r="F46" s="35" t="s">
        <v>93</v>
      </c>
      <c r="G46" s="32"/>
      <c r="H46" s="32"/>
      <c r="I46" s="32"/>
      <c r="J46" s="46"/>
      <c r="K46" s="46"/>
      <c r="L46" s="46"/>
      <c r="M46" s="46"/>
      <c r="N46" s="46"/>
      <c r="O46" s="46"/>
      <c r="P46" s="46"/>
      <c r="Q46" s="46"/>
      <c r="R46" s="46"/>
    </row>
    <row r="47" spans="1:18" ht="18.75">
      <c r="A47" s="44"/>
      <c r="B47" s="36" t="s">
        <v>261</v>
      </c>
      <c r="C47" s="37" t="s">
        <v>121</v>
      </c>
      <c r="D47" s="45"/>
      <c r="E47" s="44" t="s">
        <v>119</v>
      </c>
      <c r="F47" s="45"/>
      <c r="G47" s="36"/>
      <c r="H47" s="36"/>
      <c r="I47" s="36"/>
      <c r="J47" s="48"/>
      <c r="K47" s="48"/>
      <c r="L47" s="48"/>
      <c r="M47" s="48"/>
      <c r="N47" s="48"/>
      <c r="O47" s="48"/>
      <c r="P47" s="48"/>
      <c r="Q47" s="48"/>
      <c r="R47" s="48"/>
    </row>
    <row r="48" spans="1:18" ht="18.75">
      <c r="A48" s="44"/>
      <c r="B48" s="36"/>
      <c r="C48" s="37" t="s">
        <v>106</v>
      </c>
      <c r="D48" s="45"/>
      <c r="E48" s="45"/>
      <c r="F48" s="45"/>
      <c r="G48" s="36"/>
      <c r="H48" s="36"/>
      <c r="I48" s="36"/>
      <c r="J48" s="48"/>
      <c r="K48" s="48"/>
      <c r="L48" s="48"/>
      <c r="M48" s="48"/>
      <c r="N48" s="48"/>
      <c r="O48" s="48"/>
      <c r="P48" s="48"/>
      <c r="Q48" s="48"/>
      <c r="R48" s="48"/>
    </row>
    <row r="49" spans="1:18" ht="18.75">
      <c r="A49" s="44"/>
      <c r="B49" s="36"/>
      <c r="C49" s="37" t="s">
        <v>98</v>
      </c>
      <c r="D49" s="45"/>
      <c r="E49" s="45"/>
      <c r="F49" s="45"/>
      <c r="G49" s="36"/>
      <c r="H49" s="36"/>
      <c r="I49" s="36"/>
      <c r="J49" s="48"/>
      <c r="K49" s="48"/>
      <c r="L49" s="48"/>
      <c r="M49" s="48"/>
      <c r="N49" s="48"/>
      <c r="O49" s="48"/>
      <c r="P49" s="48"/>
      <c r="Q49" s="48"/>
      <c r="R49" s="48"/>
    </row>
    <row r="50" spans="1:18" ht="18.75">
      <c r="A50" s="35">
        <v>9</v>
      </c>
      <c r="B50" s="32" t="s">
        <v>107</v>
      </c>
      <c r="C50" s="33" t="s">
        <v>123</v>
      </c>
      <c r="D50" s="34">
        <v>420000</v>
      </c>
      <c r="E50" s="35" t="s">
        <v>264</v>
      </c>
      <c r="F50" s="35" t="s">
        <v>93</v>
      </c>
      <c r="G50" s="32"/>
      <c r="H50" s="32"/>
      <c r="I50" s="32"/>
      <c r="J50" s="46"/>
      <c r="K50" s="46"/>
      <c r="L50" s="46"/>
      <c r="M50" s="46"/>
      <c r="N50" s="46"/>
      <c r="O50" s="46"/>
      <c r="P50" s="46"/>
      <c r="Q50" s="46"/>
      <c r="R50" s="46"/>
    </row>
    <row r="51" spans="1:18" ht="18.75">
      <c r="A51" s="44"/>
      <c r="B51" s="36" t="s">
        <v>263</v>
      </c>
      <c r="C51" s="37" t="s">
        <v>124</v>
      </c>
      <c r="D51" s="45"/>
      <c r="E51" s="44" t="s">
        <v>266</v>
      </c>
      <c r="F51" s="45"/>
      <c r="G51" s="36"/>
      <c r="H51" s="36"/>
      <c r="I51" s="36"/>
      <c r="J51" s="48"/>
      <c r="K51" s="48"/>
      <c r="L51" s="48"/>
      <c r="M51" s="48"/>
      <c r="N51" s="48"/>
      <c r="O51" s="48"/>
      <c r="P51" s="48"/>
      <c r="Q51" s="48"/>
      <c r="R51" s="48"/>
    </row>
    <row r="52" spans="1:18" ht="18.75">
      <c r="A52" s="44"/>
      <c r="B52" s="36"/>
      <c r="C52" s="37" t="s">
        <v>116</v>
      </c>
      <c r="D52" s="45"/>
      <c r="E52" s="44" t="s">
        <v>265</v>
      </c>
      <c r="F52" s="45"/>
      <c r="G52" s="36"/>
      <c r="H52" s="36"/>
      <c r="I52" s="36"/>
      <c r="J52" s="48"/>
      <c r="K52" s="48"/>
      <c r="L52" s="48"/>
      <c r="M52" s="48"/>
      <c r="N52" s="48"/>
      <c r="O52" s="48"/>
      <c r="P52" s="48"/>
      <c r="Q52" s="48"/>
      <c r="R52" s="48"/>
    </row>
    <row r="53" spans="1:18" ht="18.75">
      <c r="A53" s="44"/>
      <c r="B53" s="36"/>
      <c r="C53" s="37" t="s">
        <v>106</v>
      </c>
      <c r="D53" s="45"/>
      <c r="E53" s="44" t="s">
        <v>122</v>
      </c>
      <c r="F53" s="45"/>
      <c r="G53" s="36"/>
      <c r="H53" s="36"/>
      <c r="I53" s="36"/>
      <c r="J53" s="48"/>
      <c r="K53" s="48"/>
      <c r="L53" s="48"/>
      <c r="M53" s="48"/>
      <c r="N53" s="48"/>
      <c r="O53" s="48"/>
      <c r="P53" s="48"/>
      <c r="Q53" s="48"/>
      <c r="R53" s="48"/>
    </row>
    <row r="54" spans="1:18" ht="18.75">
      <c r="A54" s="51"/>
      <c r="B54" s="38"/>
      <c r="C54" s="38" t="s">
        <v>98</v>
      </c>
      <c r="D54" s="30"/>
      <c r="E54" s="30"/>
      <c r="F54" s="30"/>
      <c r="G54" s="39"/>
      <c r="H54" s="39"/>
      <c r="I54" s="39"/>
      <c r="J54" s="49"/>
      <c r="K54" s="49"/>
      <c r="L54" s="49"/>
      <c r="M54" s="49"/>
      <c r="N54" s="49"/>
      <c r="O54" s="49"/>
      <c r="P54" s="49"/>
      <c r="Q54" s="49"/>
      <c r="R54" s="49"/>
    </row>
    <row r="55" spans="1:18" ht="18.75">
      <c r="A55" s="66"/>
      <c r="B55" s="63"/>
      <c r="C55" s="64"/>
      <c r="D55" s="65"/>
      <c r="E55" s="66"/>
      <c r="F55" s="66"/>
      <c r="G55" s="63"/>
      <c r="H55" s="63"/>
      <c r="I55" s="63"/>
      <c r="J55" s="69"/>
      <c r="K55" s="69"/>
      <c r="L55" s="69"/>
      <c r="M55" s="69"/>
      <c r="N55" s="69"/>
      <c r="O55" s="69"/>
      <c r="P55" s="69"/>
      <c r="Q55" s="69"/>
      <c r="R55" s="87">
        <v>6</v>
      </c>
    </row>
    <row r="56" spans="1:18" ht="18.75">
      <c r="A56" s="53"/>
      <c r="B56" s="43"/>
      <c r="C56" s="42"/>
      <c r="D56" s="99"/>
      <c r="E56" s="53"/>
      <c r="F56" s="53"/>
      <c r="G56" s="43"/>
      <c r="H56" s="43"/>
      <c r="I56" s="43"/>
      <c r="J56" s="55"/>
      <c r="K56" s="55"/>
      <c r="L56" s="55"/>
      <c r="M56" s="55"/>
      <c r="N56" s="55"/>
      <c r="O56" s="55"/>
      <c r="P56" s="55"/>
      <c r="Q56" s="55"/>
      <c r="R56" s="87"/>
    </row>
    <row r="57" spans="1:18" ht="18.75">
      <c r="A57" s="53"/>
      <c r="B57" s="43"/>
      <c r="C57" s="42"/>
      <c r="D57" s="54"/>
      <c r="E57" s="54"/>
      <c r="F57" s="54"/>
      <c r="G57" s="43"/>
      <c r="H57" s="43"/>
      <c r="I57" s="43"/>
      <c r="J57" s="55"/>
      <c r="K57" s="55"/>
      <c r="L57" s="55"/>
      <c r="M57" s="55"/>
      <c r="N57" s="104" t="s">
        <v>229</v>
      </c>
      <c r="O57" s="104"/>
      <c r="P57" s="104"/>
      <c r="Q57" s="104"/>
      <c r="R57" s="104"/>
    </row>
    <row r="58" spans="1:18" ht="18.75">
      <c r="A58" s="53"/>
      <c r="B58" s="54"/>
      <c r="C58" s="42"/>
      <c r="D58" s="54"/>
      <c r="E58" s="54"/>
      <c r="F58" s="54"/>
      <c r="G58" s="43"/>
      <c r="H58" s="43"/>
      <c r="I58" s="43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8.75">
      <c r="A59" s="28" t="s">
        <v>3</v>
      </c>
      <c r="B59" s="28" t="s">
        <v>4</v>
      </c>
      <c r="C59" s="28" t="s">
        <v>5</v>
      </c>
      <c r="D59" s="28" t="s">
        <v>7</v>
      </c>
      <c r="E59" s="28" t="s">
        <v>9</v>
      </c>
      <c r="F59" s="28" t="s">
        <v>11</v>
      </c>
      <c r="G59" s="103" t="s">
        <v>87</v>
      </c>
      <c r="H59" s="103"/>
      <c r="I59" s="103"/>
      <c r="J59" s="103" t="s">
        <v>88</v>
      </c>
      <c r="K59" s="103"/>
      <c r="L59" s="103"/>
      <c r="M59" s="103"/>
      <c r="N59" s="103"/>
      <c r="O59" s="103"/>
      <c r="P59" s="103"/>
      <c r="Q59" s="103"/>
      <c r="R59" s="103"/>
    </row>
    <row r="60" spans="1:18" ht="44.25">
      <c r="A60" s="30"/>
      <c r="B60" s="30"/>
      <c r="C60" s="30" t="s">
        <v>6</v>
      </c>
      <c r="D60" s="30" t="s">
        <v>8</v>
      </c>
      <c r="E60" s="30" t="s">
        <v>10</v>
      </c>
      <c r="F60" s="30" t="s">
        <v>10</v>
      </c>
      <c r="G60" s="31" t="s">
        <v>12</v>
      </c>
      <c r="H60" s="31" t="s">
        <v>13</v>
      </c>
      <c r="I60" s="31" t="s">
        <v>14</v>
      </c>
      <c r="J60" s="31" t="s">
        <v>15</v>
      </c>
      <c r="K60" s="31" t="s">
        <v>16</v>
      </c>
      <c r="L60" s="31" t="s">
        <v>17</v>
      </c>
      <c r="M60" s="31" t="s">
        <v>18</v>
      </c>
      <c r="N60" s="31" t="s">
        <v>19</v>
      </c>
      <c r="O60" s="31" t="s">
        <v>20</v>
      </c>
      <c r="P60" s="31" t="s">
        <v>21</v>
      </c>
      <c r="Q60" s="31" t="s">
        <v>22</v>
      </c>
      <c r="R60" s="31" t="s">
        <v>23</v>
      </c>
    </row>
    <row r="61" spans="1:18" ht="18.75">
      <c r="A61" s="35">
        <v>10</v>
      </c>
      <c r="B61" s="32" t="s">
        <v>107</v>
      </c>
      <c r="C61" s="33" t="s">
        <v>125</v>
      </c>
      <c r="D61" s="34">
        <v>420000</v>
      </c>
      <c r="E61" s="35" t="s">
        <v>268</v>
      </c>
      <c r="F61" s="35" t="s">
        <v>93</v>
      </c>
      <c r="G61" s="32"/>
      <c r="H61" s="32"/>
      <c r="I61" s="32"/>
      <c r="J61" s="46"/>
      <c r="K61" s="46"/>
      <c r="L61" s="46"/>
      <c r="M61" s="46"/>
      <c r="N61" s="46"/>
      <c r="O61" s="46"/>
      <c r="P61" s="46"/>
      <c r="Q61" s="46"/>
      <c r="R61" s="46"/>
    </row>
    <row r="62" spans="1:18" ht="18.75">
      <c r="A62" s="44"/>
      <c r="B62" s="36" t="s">
        <v>267</v>
      </c>
      <c r="C62" s="37" t="s">
        <v>126</v>
      </c>
      <c r="D62" s="45"/>
      <c r="E62" s="45"/>
      <c r="F62" s="45"/>
      <c r="G62" s="36"/>
      <c r="H62" s="36"/>
      <c r="I62" s="36"/>
      <c r="J62" s="48"/>
      <c r="K62" s="48"/>
      <c r="L62" s="48"/>
      <c r="M62" s="48"/>
      <c r="N62" s="48"/>
      <c r="O62" s="48"/>
      <c r="P62" s="48"/>
      <c r="Q62" s="48"/>
      <c r="R62" s="48"/>
    </row>
    <row r="63" spans="1:18" ht="18.75">
      <c r="A63" s="44"/>
      <c r="B63" s="36"/>
      <c r="C63" s="37" t="s">
        <v>127</v>
      </c>
      <c r="D63" s="45"/>
      <c r="E63" s="45"/>
      <c r="F63" s="45"/>
      <c r="G63" s="36"/>
      <c r="H63" s="36"/>
      <c r="I63" s="36"/>
      <c r="J63" s="48"/>
      <c r="K63" s="48"/>
      <c r="L63" s="48"/>
      <c r="M63" s="48"/>
      <c r="N63" s="48"/>
      <c r="O63" s="48"/>
      <c r="P63" s="48"/>
      <c r="Q63" s="48"/>
      <c r="R63" s="48"/>
    </row>
    <row r="64" spans="1:18" ht="18.75">
      <c r="A64" s="44"/>
      <c r="B64" s="36"/>
      <c r="C64" s="37" t="s">
        <v>128</v>
      </c>
      <c r="D64" s="45"/>
      <c r="E64" s="45"/>
      <c r="F64" s="45"/>
      <c r="G64" s="36"/>
      <c r="H64" s="36"/>
      <c r="I64" s="36"/>
      <c r="J64" s="48"/>
      <c r="K64" s="48"/>
      <c r="L64" s="48"/>
      <c r="M64" s="48"/>
      <c r="N64" s="48"/>
      <c r="O64" s="48"/>
      <c r="P64" s="48"/>
      <c r="Q64" s="48"/>
      <c r="R64" s="48"/>
    </row>
    <row r="65" spans="1:20" ht="18.75">
      <c r="A65" s="35">
        <v>11</v>
      </c>
      <c r="B65" s="32" t="s">
        <v>107</v>
      </c>
      <c r="C65" s="33" t="s">
        <v>129</v>
      </c>
      <c r="D65" s="34">
        <v>250000</v>
      </c>
      <c r="E65" s="35" t="s">
        <v>270</v>
      </c>
      <c r="F65" s="35" t="s">
        <v>93</v>
      </c>
      <c r="G65" s="32"/>
      <c r="H65" s="32"/>
      <c r="I65" s="32"/>
      <c r="J65" s="46"/>
      <c r="K65" s="46"/>
      <c r="L65" s="46"/>
      <c r="M65" s="46"/>
      <c r="N65" s="46"/>
      <c r="O65" s="46"/>
      <c r="P65" s="46"/>
      <c r="Q65" s="46"/>
      <c r="R65" s="46"/>
      <c r="T65" s="86"/>
    </row>
    <row r="66" spans="1:18" ht="18.75">
      <c r="A66" s="44"/>
      <c r="B66" s="29" t="s">
        <v>269</v>
      </c>
      <c r="C66" s="37" t="s">
        <v>130</v>
      </c>
      <c r="D66" s="45"/>
      <c r="E66" s="45"/>
      <c r="F66" s="45"/>
      <c r="G66" s="36"/>
      <c r="H66" s="36"/>
      <c r="I66" s="36"/>
      <c r="J66" s="48"/>
      <c r="K66" s="48"/>
      <c r="L66" s="48"/>
      <c r="M66" s="48"/>
      <c r="N66" s="48"/>
      <c r="O66" s="48"/>
      <c r="P66" s="48"/>
      <c r="Q66" s="48"/>
      <c r="R66" s="48"/>
    </row>
    <row r="67" spans="1:18" ht="18.75">
      <c r="A67" s="44"/>
      <c r="C67" s="37" t="s">
        <v>127</v>
      </c>
      <c r="D67" s="45"/>
      <c r="E67" s="45"/>
      <c r="F67" s="45"/>
      <c r="G67" s="36"/>
      <c r="H67" s="36"/>
      <c r="I67" s="36"/>
      <c r="J67" s="48"/>
      <c r="K67" s="48"/>
      <c r="L67" s="48"/>
      <c r="M67" s="48"/>
      <c r="N67" s="48"/>
      <c r="O67" s="48"/>
      <c r="P67" s="48"/>
      <c r="Q67" s="48"/>
      <c r="R67" s="48"/>
    </row>
    <row r="68" spans="1:18" ht="18.75">
      <c r="A68" s="44"/>
      <c r="C68" s="37" t="s">
        <v>128</v>
      </c>
      <c r="D68" s="45"/>
      <c r="E68" s="45"/>
      <c r="F68" s="45"/>
      <c r="G68" s="36"/>
      <c r="H68" s="36"/>
      <c r="I68" s="36"/>
      <c r="J68" s="48"/>
      <c r="K68" s="48"/>
      <c r="L68" s="48"/>
      <c r="M68" s="48"/>
      <c r="N68" s="48"/>
      <c r="O68" s="48"/>
      <c r="P68" s="48"/>
      <c r="Q68" s="48"/>
      <c r="R68" s="48"/>
    </row>
    <row r="69" spans="1:18" ht="18.75">
      <c r="A69" s="35">
        <v>12</v>
      </c>
      <c r="B69" s="32" t="s">
        <v>131</v>
      </c>
      <c r="C69" s="32" t="s">
        <v>131</v>
      </c>
      <c r="D69" s="34">
        <v>54913</v>
      </c>
      <c r="E69" s="35" t="s">
        <v>273</v>
      </c>
      <c r="F69" s="35" t="s">
        <v>93</v>
      </c>
      <c r="G69" s="32"/>
      <c r="H69" s="32"/>
      <c r="I69" s="32"/>
      <c r="J69" s="46"/>
      <c r="K69" s="46"/>
      <c r="L69" s="46"/>
      <c r="M69" s="46"/>
      <c r="N69" s="46"/>
      <c r="O69" s="46"/>
      <c r="P69" s="46"/>
      <c r="Q69" s="46"/>
      <c r="R69" s="46"/>
    </row>
    <row r="70" spans="1:18" ht="18.75">
      <c r="A70" s="44"/>
      <c r="B70" s="36" t="s">
        <v>271</v>
      </c>
      <c r="C70" s="36" t="s">
        <v>132</v>
      </c>
      <c r="D70" s="45"/>
      <c r="E70" s="44" t="s">
        <v>272</v>
      </c>
      <c r="F70" s="45"/>
      <c r="G70" s="36"/>
      <c r="H70" s="36"/>
      <c r="I70" s="36"/>
      <c r="J70" s="48"/>
      <c r="K70" s="48"/>
      <c r="L70" s="48"/>
      <c r="M70" s="48"/>
      <c r="N70" s="48"/>
      <c r="O70" s="48"/>
      <c r="P70" s="48"/>
      <c r="Q70" s="48"/>
      <c r="R70" s="48"/>
    </row>
    <row r="71" spans="1:18" ht="18.75">
      <c r="A71" s="51"/>
      <c r="B71" s="30"/>
      <c r="C71" s="38"/>
      <c r="D71" s="30"/>
      <c r="E71" s="30"/>
      <c r="F71" s="30"/>
      <c r="G71" s="39"/>
      <c r="H71" s="39"/>
      <c r="I71" s="39"/>
      <c r="J71" s="49"/>
      <c r="K71" s="49"/>
      <c r="L71" s="49"/>
      <c r="M71" s="49"/>
      <c r="N71" s="49"/>
      <c r="O71" s="49"/>
      <c r="P71" s="49"/>
      <c r="Q71" s="49"/>
      <c r="R71" s="48"/>
    </row>
    <row r="72" spans="1:18" ht="18.75">
      <c r="A72" s="35">
        <v>13</v>
      </c>
      <c r="B72" s="32" t="s">
        <v>133</v>
      </c>
      <c r="C72" s="32" t="s">
        <v>133</v>
      </c>
      <c r="D72" s="34">
        <v>200000</v>
      </c>
      <c r="E72" s="35" t="s">
        <v>57</v>
      </c>
      <c r="F72" s="35" t="s">
        <v>93</v>
      </c>
      <c r="G72" s="32"/>
      <c r="H72" s="32"/>
      <c r="I72" s="32"/>
      <c r="J72" s="46"/>
      <c r="K72" s="46"/>
      <c r="L72" s="46"/>
      <c r="M72" s="46"/>
      <c r="N72" s="46"/>
      <c r="O72" s="46"/>
      <c r="P72" s="46"/>
      <c r="Q72" s="46"/>
      <c r="R72" s="46"/>
    </row>
    <row r="73" spans="1:18" ht="18.75">
      <c r="A73" s="44"/>
      <c r="B73" s="36" t="s">
        <v>134</v>
      </c>
      <c r="C73" s="36" t="s">
        <v>134</v>
      </c>
      <c r="D73" s="45"/>
      <c r="E73" s="45"/>
      <c r="F73" s="45"/>
      <c r="G73" s="36"/>
      <c r="H73" s="36"/>
      <c r="I73" s="36"/>
      <c r="J73" s="48"/>
      <c r="K73" s="48"/>
      <c r="L73" s="48"/>
      <c r="M73" s="48"/>
      <c r="N73" s="48"/>
      <c r="O73" s="48"/>
      <c r="P73" s="48"/>
      <c r="Q73" s="48"/>
      <c r="R73" s="48"/>
    </row>
    <row r="74" spans="1:18" ht="18.75">
      <c r="A74" s="35">
        <v>14</v>
      </c>
      <c r="B74" s="32" t="s">
        <v>135</v>
      </c>
      <c r="C74" s="32" t="s">
        <v>135</v>
      </c>
      <c r="D74" s="34">
        <v>400000</v>
      </c>
      <c r="E74" s="35" t="s">
        <v>57</v>
      </c>
      <c r="F74" s="35" t="s">
        <v>93</v>
      </c>
      <c r="G74" s="32"/>
      <c r="H74" s="32"/>
      <c r="I74" s="32"/>
      <c r="J74" s="46"/>
      <c r="K74" s="46"/>
      <c r="L74" s="46"/>
      <c r="M74" s="46"/>
      <c r="N74" s="46"/>
      <c r="O74" s="46"/>
      <c r="P74" s="46"/>
      <c r="Q74" s="46"/>
      <c r="R74" s="46"/>
    </row>
    <row r="75" spans="1:18" ht="18.75">
      <c r="A75" s="44"/>
      <c r="B75" s="36" t="s">
        <v>136</v>
      </c>
      <c r="C75" s="36" t="s">
        <v>136</v>
      </c>
      <c r="D75" s="45"/>
      <c r="E75" s="45"/>
      <c r="F75" s="45"/>
      <c r="G75" s="36"/>
      <c r="H75" s="36"/>
      <c r="I75" s="36"/>
      <c r="J75" s="48"/>
      <c r="K75" s="48"/>
      <c r="L75" s="48"/>
      <c r="M75" s="48"/>
      <c r="N75" s="48"/>
      <c r="O75" s="48"/>
      <c r="P75" s="48"/>
      <c r="Q75" s="48"/>
      <c r="R75" s="48"/>
    </row>
    <row r="76" spans="1:18" ht="18.75">
      <c r="A76" s="51"/>
      <c r="B76" s="39" t="s">
        <v>137</v>
      </c>
      <c r="C76" s="39" t="s">
        <v>137</v>
      </c>
      <c r="D76" s="30"/>
      <c r="E76" s="30"/>
      <c r="F76" s="30"/>
      <c r="G76" s="39"/>
      <c r="H76" s="39"/>
      <c r="I76" s="39"/>
      <c r="J76" s="49"/>
      <c r="K76" s="49"/>
      <c r="L76" s="49"/>
      <c r="M76" s="49"/>
      <c r="N76" s="49"/>
      <c r="O76" s="49"/>
      <c r="P76" s="49"/>
      <c r="Q76" s="49"/>
      <c r="R76" s="49"/>
    </row>
    <row r="77" spans="1:18" ht="18.75">
      <c r="A77" s="35">
        <v>15</v>
      </c>
      <c r="B77" s="32" t="s">
        <v>135</v>
      </c>
      <c r="C77" s="32" t="s">
        <v>135</v>
      </c>
      <c r="D77" s="34">
        <v>27000</v>
      </c>
      <c r="E77" s="35" t="s">
        <v>138</v>
      </c>
      <c r="F77" s="35" t="s">
        <v>93</v>
      </c>
      <c r="G77" s="32"/>
      <c r="H77" s="32"/>
      <c r="I77" s="32"/>
      <c r="J77" s="46"/>
      <c r="K77" s="46"/>
      <c r="L77" s="46"/>
      <c r="M77" s="46"/>
      <c r="N77" s="46"/>
      <c r="O77" s="46"/>
      <c r="P77" s="46"/>
      <c r="Q77" s="46"/>
      <c r="R77" s="46"/>
    </row>
    <row r="78" spans="1:18" ht="18.75">
      <c r="A78" s="44"/>
      <c r="B78" s="36" t="s">
        <v>136</v>
      </c>
      <c r="C78" s="36" t="s">
        <v>136</v>
      </c>
      <c r="D78" s="45"/>
      <c r="E78" s="45"/>
      <c r="F78" s="45"/>
      <c r="G78" s="36"/>
      <c r="H78" s="36"/>
      <c r="I78" s="36"/>
      <c r="J78" s="48"/>
      <c r="K78" s="48"/>
      <c r="L78" s="48"/>
      <c r="M78" s="48"/>
      <c r="N78" s="48"/>
      <c r="O78" s="48"/>
      <c r="P78" s="48"/>
      <c r="Q78" s="48"/>
      <c r="R78" s="48"/>
    </row>
    <row r="79" spans="1:18" ht="18.75">
      <c r="A79" s="51"/>
      <c r="B79" s="39" t="s">
        <v>138</v>
      </c>
      <c r="C79" s="39" t="s">
        <v>138</v>
      </c>
      <c r="D79" s="30"/>
      <c r="E79" s="30"/>
      <c r="F79" s="30"/>
      <c r="G79" s="39"/>
      <c r="H79" s="39"/>
      <c r="I79" s="39"/>
      <c r="J79" s="49"/>
      <c r="K79" s="49"/>
      <c r="L79" s="49"/>
      <c r="M79" s="49"/>
      <c r="N79" s="49"/>
      <c r="O79" s="49"/>
      <c r="P79" s="49"/>
      <c r="Q79" s="49"/>
      <c r="R79" s="49"/>
    </row>
    <row r="80" spans="1:18" ht="18.75">
      <c r="A80" s="35">
        <v>16</v>
      </c>
      <c r="B80" s="32" t="s">
        <v>135</v>
      </c>
      <c r="C80" s="32" t="s">
        <v>135</v>
      </c>
      <c r="D80" s="34">
        <v>52000</v>
      </c>
      <c r="E80" s="35" t="s">
        <v>139</v>
      </c>
      <c r="F80" s="35" t="s">
        <v>93</v>
      </c>
      <c r="G80" s="32"/>
      <c r="H80" s="32"/>
      <c r="I80" s="32"/>
      <c r="J80" s="46"/>
      <c r="K80" s="46"/>
      <c r="L80" s="46"/>
      <c r="M80" s="46"/>
      <c r="N80" s="46"/>
      <c r="O80" s="46"/>
      <c r="P80" s="46"/>
      <c r="Q80" s="46"/>
      <c r="R80" s="46"/>
    </row>
    <row r="81" spans="1:18" ht="18.75">
      <c r="A81" s="44"/>
      <c r="B81" s="36" t="s">
        <v>136</v>
      </c>
      <c r="C81" s="36" t="s">
        <v>136</v>
      </c>
      <c r="D81" s="45"/>
      <c r="E81" s="45"/>
      <c r="F81" s="45"/>
      <c r="G81" s="36"/>
      <c r="H81" s="36"/>
      <c r="I81" s="36"/>
      <c r="J81" s="48"/>
      <c r="K81" s="48"/>
      <c r="L81" s="48"/>
      <c r="M81" s="48"/>
      <c r="N81" s="48"/>
      <c r="O81" s="48"/>
      <c r="P81" s="48"/>
      <c r="Q81" s="48"/>
      <c r="R81" s="48"/>
    </row>
    <row r="82" spans="1:18" ht="18.75">
      <c r="A82" s="51"/>
      <c r="B82" s="39" t="s">
        <v>139</v>
      </c>
      <c r="C82" s="39" t="s">
        <v>139</v>
      </c>
      <c r="D82" s="30"/>
      <c r="E82" s="30"/>
      <c r="F82" s="30"/>
      <c r="G82" s="39"/>
      <c r="H82" s="39"/>
      <c r="I82" s="39"/>
      <c r="J82" s="49"/>
      <c r="K82" s="49"/>
      <c r="L82" s="49"/>
      <c r="M82" s="49"/>
      <c r="N82" s="49"/>
      <c r="O82" s="49"/>
      <c r="P82" s="49"/>
      <c r="Q82" s="49"/>
      <c r="R82" s="49"/>
    </row>
    <row r="83" spans="1:18" ht="18.75">
      <c r="A83" s="66"/>
      <c r="B83" s="63"/>
      <c r="C83" s="68"/>
      <c r="D83" s="89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R83" s="87">
        <v>7</v>
      </c>
    </row>
    <row r="84" spans="1:18" ht="18.75">
      <c r="A84" s="53"/>
      <c r="B84" s="43"/>
      <c r="C84" s="54"/>
      <c r="D84" s="9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R84" s="87"/>
    </row>
    <row r="85" spans="1:18" ht="18.75">
      <c r="A85" s="54"/>
      <c r="B85" s="54"/>
      <c r="C85" s="42"/>
      <c r="D85" s="54"/>
      <c r="E85" s="54"/>
      <c r="F85" s="54"/>
      <c r="G85" s="43"/>
      <c r="H85" s="43"/>
      <c r="I85" s="43"/>
      <c r="J85" s="55"/>
      <c r="K85" s="55"/>
      <c r="L85" s="55"/>
      <c r="M85" s="55"/>
      <c r="N85" s="104" t="s">
        <v>229</v>
      </c>
      <c r="O85" s="104"/>
      <c r="P85" s="104"/>
      <c r="Q85" s="104"/>
      <c r="R85" s="104"/>
    </row>
    <row r="86" spans="1:18" ht="18.75">
      <c r="A86" s="54"/>
      <c r="B86" s="54"/>
      <c r="C86" s="42"/>
      <c r="D86" s="54"/>
      <c r="E86" s="54"/>
      <c r="F86" s="54"/>
      <c r="G86" s="43"/>
      <c r="H86" s="43"/>
      <c r="I86" s="43"/>
      <c r="J86" s="55"/>
      <c r="K86" s="55"/>
      <c r="L86" s="55"/>
      <c r="M86" s="55"/>
      <c r="N86" s="83"/>
      <c r="O86" s="83"/>
      <c r="P86" s="83"/>
      <c r="Q86" s="83"/>
      <c r="R86" s="83"/>
    </row>
    <row r="87" spans="1:18" ht="18.75">
      <c r="A87" s="28" t="s">
        <v>3</v>
      </c>
      <c r="B87" s="28" t="s">
        <v>4</v>
      </c>
      <c r="C87" s="28" t="s">
        <v>5</v>
      </c>
      <c r="D87" s="28" t="s">
        <v>7</v>
      </c>
      <c r="E87" s="28" t="s">
        <v>9</v>
      </c>
      <c r="F87" s="28" t="s">
        <v>11</v>
      </c>
      <c r="G87" s="103" t="s">
        <v>87</v>
      </c>
      <c r="H87" s="103"/>
      <c r="I87" s="103"/>
      <c r="J87" s="103" t="s">
        <v>88</v>
      </c>
      <c r="K87" s="103"/>
      <c r="L87" s="103"/>
      <c r="M87" s="103"/>
      <c r="N87" s="103"/>
      <c r="O87" s="103"/>
      <c r="P87" s="103"/>
      <c r="Q87" s="103"/>
      <c r="R87" s="103"/>
    </row>
    <row r="88" spans="1:18" ht="44.25">
      <c r="A88" s="30"/>
      <c r="B88" s="30"/>
      <c r="C88" s="30" t="s">
        <v>6</v>
      </c>
      <c r="D88" s="30" t="s">
        <v>8</v>
      </c>
      <c r="E88" s="30" t="s">
        <v>10</v>
      </c>
      <c r="F88" s="30" t="s">
        <v>10</v>
      </c>
      <c r="G88" s="31" t="s">
        <v>12</v>
      </c>
      <c r="H88" s="31" t="s">
        <v>13</v>
      </c>
      <c r="I88" s="31" t="s">
        <v>14</v>
      </c>
      <c r="J88" s="31" t="s">
        <v>15</v>
      </c>
      <c r="K88" s="31" t="s">
        <v>16</v>
      </c>
      <c r="L88" s="31" t="s">
        <v>17</v>
      </c>
      <c r="M88" s="31" t="s">
        <v>18</v>
      </c>
      <c r="N88" s="31" t="s">
        <v>19</v>
      </c>
      <c r="O88" s="31" t="s">
        <v>20</v>
      </c>
      <c r="P88" s="31" t="s">
        <v>21</v>
      </c>
      <c r="Q88" s="31" t="s">
        <v>22</v>
      </c>
      <c r="R88" s="31" t="s">
        <v>23</v>
      </c>
    </row>
    <row r="89" spans="1:18" ht="18.75">
      <c r="A89" s="35">
        <v>17</v>
      </c>
      <c r="B89" s="32" t="s">
        <v>140</v>
      </c>
      <c r="C89" s="33" t="s">
        <v>274</v>
      </c>
      <c r="D89" s="34">
        <v>40000</v>
      </c>
      <c r="E89" s="35" t="s">
        <v>251</v>
      </c>
      <c r="F89" s="35" t="s">
        <v>93</v>
      </c>
      <c r="G89" s="32"/>
      <c r="H89" s="32"/>
      <c r="I89" s="32"/>
      <c r="J89" s="46"/>
      <c r="K89" s="46"/>
      <c r="L89" s="46"/>
      <c r="M89" s="46"/>
      <c r="N89" s="46"/>
      <c r="O89" s="46"/>
      <c r="P89" s="46"/>
      <c r="Q89" s="46"/>
      <c r="R89" s="46"/>
    </row>
    <row r="90" spans="1:18" ht="18.75">
      <c r="A90" s="44"/>
      <c r="B90" s="36"/>
      <c r="C90" s="37" t="s">
        <v>275</v>
      </c>
      <c r="D90" s="45"/>
      <c r="E90" s="44" t="s">
        <v>277</v>
      </c>
      <c r="F90" s="45"/>
      <c r="G90" s="36"/>
      <c r="H90" s="36"/>
      <c r="I90" s="36"/>
      <c r="J90" s="48"/>
      <c r="K90" s="48"/>
      <c r="L90" s="48"/>
      <c r="M90" s="48"/>
      <c r="N90" s="48"/>
      <c r="O90" s="48"/>
      <c r="P90" s="48"/>
      <c r="Q90" s="48"/>
      <c r="R90" s="48"/>
    </row>
    <row r="91" spans="1:18" ht="18.75">
      <c r="A91" s="51"/>
      <c r="B91" s="30"/>
      <c r="C91" s="38" t="s">
        <v>276</v>
      </c>
      <c r="D91" s="30"/>
      <c r="E91" s="30"/>
      <c r="F91" s="30"/>
      <c r="G91" s="39"/>
      <c r="H91" s="39"/>
      <c r="I91" s="39"/>
      <c r="J91" s="49"/>
      <c r="K91" s="49"/>
      <c r="L91" s="49"/>
      <c r="M91" s="49"/>
      <c r="N91" s="49"/>
      <c r="O91" s="49"/>
      <c r="P91" s="49"/>
      <c r="Q91" s="49"/>
      <c r="R91" s="48"/>
    </row>
    <row r="92" spans="1:18" ht="18.75">
      <c r="A92" s="35">
        <v>18</v>
      </c>
      <c r="B92" s="32" t="s">
        <v>141</v>
      </c>
      <c r="C92" s="33" t="s">
        <v>142</v>
      </c>
      <c r="D92" s="34">
        <v>123000</v>
      </c>
      <c r="E92" s="35" t="s">
        <v>278</v>
      </c>
      <c r="F92" s="35" t="s">
        <v>93</v>
      </c>
      <c r="G92" s="32"/>
      <c r="H92" s="32"/>
      <c r="I92" s="32"/>
      <c r="J92" s="46"/>
      <c r="K92" s="46"/>
      <c r="L92" s="46"/>
      <c r="M92" s="46"/>
      <c r="N92" s="46"/>
      <c r="O92" s="46"/>
      <c r="P92" s="46"/>
      <c r="Q92" s="46"/>
      <c r="R92" s="46"/>
    </row>
    <row r="93" spans="1:21" ht="18.75">
      <c r="A93" s="44"/>
      <c r="B93" s="36"/>
      <c r="C93" s="37"/>
      <c r="D93" s="45"/>
      <c r="E93" s="45"/>
      <c r="F93" s="45"/>
      <c r="G93" s="36"/>
      <c r="H93" s="36"/>
      <c r="I93" s="36"/>
      <c r="J93" s="48"/>
      <c r="K93" s="48"/>
      <c r="L93" s="48"/>
      <c r="M93" s="48"/>
      <c r="N93" s="48"/>
      <c r="O93" s="48"/>
      <c r="P93" s="48"/>
      <c r="Q93" s="48"/>
      <c r="R93" s="48"/>
      <c r="U93" s="90"/>
    </row>
    <row r="94" spans="1:18" ht="18.75">
      <c r="A94" s="51"/>
      <c r="B94" s="30"/>
      <c r="C94" s="38"/>
      <c r="D94" s="30"/>
      <c r="E94" s="51"/>
      <c r="F94" s="51"/>
      <c r="G94" s="39"/>
      <c r="H94" s="39"/>
      <c r="I94" s="39"/>
      <c r="J94" s="49"/>
      <c r="K94" s="49"/>
      <c r="L94" s="49"/>
      <c r="M94" s="49"/>
      <c r="N94" s="49"/>
      <c r="O94" s="49"/>
      <c r="P94" s="49"/>
      <c r="Q94" s="49"/>
      <c r="R94" s="49"/>
    </row>
    <row r="95" spans="1:18" ht="18.75">
      <c r="A95" s="35">
        <v>19</v>
      </c>
      <c r="B95" s="32" t="s">
        <v>143</v>
      </c>
      <c r="C95" s="33" t="s">
        <v>144</v>
      </c>
      <c r="D95" s="34">
        <v>110000</v>
      </c>
      <c r="E95" s="35" t="s">
        <v>260</v>
      </c>
      <c r="F95" s="35" t="s">
        <v>93</v>
      </c>
      <c r="G95" s="32"/>
      <c r="H95" s="32"/>
      <c r="I95" s="32"/>
      <c r="J95" s="46"/>
      <c r="K95" s="46"/>
      <c r="L95" s="46"/>
      <c r="M95" s="46"/>
      <c r="N95" s="46"/>
      <c r="O95" s="46"/>
      <c r="P95" s="46"/>
      <c r="Q95" s="46"/>
      <c r="R95" s="46"/>
    </row>
    <row r="96" spans="1:18" ht="18.75">
      <c r="A96" s="44"/>
      <c r="B96" s="36" t="s">
        <v>279</v>
      </c>
      <c r="C96" s="37" t="s">
        <v>145</v>
      </c>
      <c r="D96" s="45"/>
      <c r="E96" s="44"/>
      <c r="F96" s="44"/>
      <c r="G96" s="36"/>
      <c r="H96" s="36"/>
      <c r="I96" s="36"/>
      <c r="J96" s="48"/>
      <c r="K96" s="48"/>
      <c r="L96" s="48"/>
      <c r="M96" s="48"/>
      <c r="N96" s="48"/>
      <c r="O96" s="48"/>
      <c r="P96" s="48"/>
      <c r="Q96" s="48"/>
      <c r="R96" s="48"/>
    </row>
    <row r="97" spans="1:18" ht="18.75">
      <c r="A97" s="44"/>
      <c r="B97" s="36"/>
      <c r="C97" s="37" t="s">
        <v>146</v>
      </c>
      <c r="D97" s="45"/>
      <c r="E97" s="45"/>
      <c r="F97" s="45"/>
      <c r="G97" s="36"/>
      <c r="H97" s="36"/>
      <c r="I97" s="36"/>
      <c r="J97" s="48"/>
      <c r="K97" s="48"/>
      <c r="L97" s="48"/>
      <c r="M97" s="48"/>
      <c r="N97" s="48"/>
      <c r="O97" s="48"/>
      <c r="P97" s="48"/>
      <c r="Q97" s="48"/>
      <c r="R97" s="48"/>
    </row>
    <row r="98" spans="1:18" ht="18.75">
      <c r="A98" s="51"/>
      <c r="B98" s="39"/>
      <c r="C98" s="38"/>
      <c r="D98" s="30"/>
      <c r="E98" s="51"/>
      <c r="F98" s="51"/>
      <c r="G98" s="39"/>
      <c r="H98" s="39"/>
      <c r="I98" s="39"/>
      <c r="J98" s="49"/>
      <c r="K98" s="49"/>
      <c r="L98" s="49"/>
      <c r="M98" s="49"/>
      <c r="N98" s="49"/>
      <c r="O98" s="49"/>
      <c r="P98" s="49"/>
      <c r="Q98" s="49"/>
      <c r="R98" s="49"/>
    </row>
    <row r="99" spans="1:18" ht="19.5" thickBot="1">
      <c r="A99" s="53"/>
      <c r="B99" s="43"/>
      <c r="C99" s="30" t="s">
        <v>25</v>
      </c>
      <c r="D99" s="91">
        <f>SUM(D9+D16+D19+D23+D33+D37+D42+D46+D50+D61+D65+D69+D72+D74+D77+D80+D89+D92+D95)</f>
        <v>4916913</v>
      </c>
      <c r="E99" s="53"/>
      <c r="F99" s="53"/>
      <c r="G99" s="43"/>
      <c r="H99" s="43"/>
      <c r="I99" s="43"/>
      <c r="J99" s="55"/>
      <c r="K99" s="55"/>
      <c r="L99" s="55"/>
      <c r="M99" s="55"/>
      <c r="N99" s="55"/>
      <c r="O99" s="55"/>
      <c r="P99" s="55"/>
      <c r="Q99" s="55"/>
      <c r="R99" s="55"/>
    </row>
    <row r="100" spans="1:18" ht="19.5" thickTop="1">
      <c r="A100" s="53"/>
      <c r="B100" s="43"/>
      <c r="C100" s="42"/>
      <c r="D100" s="54"/>
      <c r="E100" s="53"/>
      <c r="F100" s="53"/>
      <c r="G100" s="43"/>
      <c r="H100" s="43"/>
      <c r="I100" s="43"/>
      <c r="J100" s="55"/>
      <c r="K100" s="55"/>
      <c r="L100" s="55"/>
      <c r="M100" s="55"/>
      <c r="N100" s="55"/>
      <c r="O100" s="55"/>
      <c r="P100" s="55"/>
      <c r="Q100" s="55"/>
      <c r="R100" s="55"/>
    </row>
    <row r="101" spans="1:18" ht="18.75">
      <c r="A101" s="53"/>
      <c r="B101" s="43"/>
      <c r="C101" s="42"/>
      <c r="D101" s="54"/>
      <c r="E101" s="53"/>
      <c r="F101" s="53"/>
      <c r="G101" s="43"/>
      <c r="H101" s="43"/>
      <c r="I101" s="43"/>
      <c r="J101" s="55"/>
      <c r="K101" s="55"/>
      <c r="L101" s="55"/>
      <c r="M101" s="55"/>
      <c r="N101" s="55"/>
      <c r="O101" s="55"/>
      <c r="P101" s="55"/>
      <c r="Q101" s="55"/>
      <c r="R101" s="55"/>
    </row>
    <row r="102" spans="1:18" ht="18.75">
      <c r="A102" s="53"/>
      <c r="B102" s="43"/>
      <c r="C102" s="42"/>
      <c r="D102" s="54"/>
      <c r="E102" s="53"/>
      <c r="F102" s="53"/>
      <c r="G102" s="43"/>
      <c r="H102" s="43"/>
      <c r="I102" s="43"/>
      <c r="J102" s="55"/>
      <c r="K102" s="55"/>
      <c r="L102" s="55"/>
      <c r="M102" s="55"/>
      <c r="N102" s="55"/>
      <c r="O102" s="55"/>
      <c r="P102" s="55"/>
      <c r="Q102" s="55"/>
      <c r="R102" s="55"/>
    </row>
    <row r="103" spans="1:18" ht="18.75">
      <c r="A103" s="53"/>
      <c r="B103" s="43"/>
      <c r="C103" s="42"/>
      <c r="D103" s="54"/>
      <c r="E103" s="53"/>
      <c r="F103" s="53"/>
      <c r="G103" s="43"/>
      <c r="H103" s="43"/>
      <c r="I103" s="43"/>
      <c r="J103" s="55"/>
      <c r="K103" s="55"/>
      <c r="L103" s="55"/>
      <c r="M103" s="55"/>
      <c r="N103" s="55"/>
      <c r="O103" s="55"/>
      <c r="P103" s="55"/>
      <c r="Q103" s="55"/>
      <c r="R103" s="55"/>
    </row>
    <row r="104" spans="1:18" ht="18.75">
      <c r="A104" s="53"/>
      <c r="B104" s="43"/>
      <c r="C104" s="42"/>
      <c r="D104" s="54"/>
      <c r="E104" s="53"/>
      <c r="F104" s="53"/>
      <c r="G104" s="43"/>
      <c r="H104" s="43"/>
      <c r="I104" s="43"/>
      <c r="J104" s="55"/>
      <c r="K104" s="55"/>
      <c r="L104" s="55"/>
      <c r="M104" s="55"/>
      <c r="N104" s="55"/>
      <c r="O104" s="55"/>
      <c r="P104" s="55"/>
      <c r="Q104" s="55"/>
      <c r="R104" s="55"/>
    </row>
    <row r="105" spans="1:18" ht="18.75">
      <c r="A105" s="53"/>
      <c r="B105" s="43"/>
      <c r="C105" s="42"/>
      <c r="D105" s="54"/>
      <c r="E105" s="53"/>
      <c r="F105" s="53"/>
      <c r="G105" s="43"/>
      <c r="H105" s="43"/>
      <c r="I105" s="43"/>
      <c r="J105" s="55"/>
      <c r="K105" s="55"/>
      <c r="L105" s="55"/>
      <c r="M105" s="55"/>
      <c r="N105" s="55"/>
      <c r="O105" s="55"/>
      <c r="P105" s="55"/>
      <c r="Q105" s="55"/>
      <c r="R105" s="55"/>
    </row>
    <row r="106" spans="1:18" ht="18.75">
      <c r="A106" s="53"/>
      <c r="B106" s="43"/>
      <c r="C106" s="42"/>
      <c r="D106" s="54"/>
      <c r="E106" s="53"/>
      <c r="F106" s="53"/>
      <c r="G106" s="43"/>
      <c r="H106" s="43"/>
      <c r="I106" s="43"/>
      <c r="J106" s="55"/>
      <c r="K106" s="55"/>
      <c r="L106" s="55"/>
      <c r="M106" s="55"/>
      <c r="N106" s="55"/>
      <c r="O106" s="55"/>
      <c r="P106" s="55"/>
      <c r="Q106" s="55"/>
      <c r="R106" s="55"/>
    </row>
    <row r="107" spans="1:18" ht="18.75">
      <c r="A107" s="53"/>
      <c r="B107" s="43"/>
      <c r="C107" s="42"/>
      <c r="D107" s="54"/>
      <c r="E107" s="53"/>
      <c r="F107" s="53"/>
      <c r="G107" s="43"/>
      <c r="H107" s="43"/>
      <c r="I107" s="43"/>
      <c r="J107" s="55"/>
      <c r="K107" s="55"/>
      <c r="L107" s="55"/>
      <c r="M107" s="55"/>
      <c r="N107" s="55"/>
      <c r="O107" s="55"/>
      <c r="P107" s="55"/>
      <c r="Q107" s="55"/>
      <c r="R107" s="55"/>
    </row>
    <row r="108" ht="18.75"/>
    <row r="109" ht="18.75"/>
    <row r="110" spans="1:18" ht="18.75">
      <c r="A110" s="53"/>
      <c r="B110" s="43"/>
      <c r="C110" s="53"/>
      <c r="D110" s="43"/>
      <c r="E110" s="53"/>
      <c r="F110" s="5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87"/>
    </row>
    <row r="111" spans="1:18" ht="18.75">
      <c r="A111" s="53"/>
      <c r="B111" s="43"/>
      <c r="C111" s="53"/>
      <c r="D111" s="43"/>
      <c r="E111" s="53"/>
      <c r="F111" s="5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87">
        <v>8</v>
      </c>
    </row>
    <row r="112" spans="1:18" ht="18.75">
      <c r="A112" s="53"/>
      <c r="B112" s="43"/>
      <c r="C112" s="53"/>
      <c r="D112" s="43"/>
      <c r="E112" s="53"/>
      <c r="F112" s="5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87"/>
    </row>
    <row r="113" spans="1:18" ht="18.75">
      <c r="A113" s="53"/>
      <c r="B113" s="43"/>
      <c r="C113" s="42"/>
      <c r="D113" s="54"/>
      <c r="E113" s="54"/>
      <c r="F113" s="54"/>
      <c r="G113" s="43"/>
      <c r="H113" s="43"/>
      <c r="I113" s="43"/>
      <c r="J113" s="55"/>
      <c r="K113" s="55"/>
      <c r="L113" s="55"/>
      <c r="M113" s="55"/>
      <c r="N113" s="104" t="s">
        <v>229</v>
      </c>
      <c r="O113" s="104"/>
      <c r="P113" s="104"/>
      <c r="Q113" s="104"/>
      <c r="R113" s="104"/>
    </row>
    <row r="114" spans="1:18" ht="18.75">
      <c r="A114" s="53"/>
      <c r="B114" s="43"/>
      <c r="C114" s="42"/>
      <c r="D114" s="54"/>
      <c r="E114" s="54"/>
      <c r="F114" s="54"/>
      <c r="G114" s="43"/>
      <c r="H114" s="43"/>
      <c r="I114" s="43"/>
      <c r="J114" s="55"/>
      <c r="K114" s="55"/>
      <c r="L114" s="55"/>
      <c r="M114" s="55"/>
      <c r="N114" s="55"/>
      <c r="O114" s="55"/>
      <c r="P114" s="55"/>
      <c r="Q114" s="55"/>
      <c r="R114" s="55"/>
    </row>
    <row r="115" spans="2:18" ht="18.75">
      <c r="B115" s="85" t="s">
        <v>238</v>
      </c>
      <c r="N115" s="104"/>
      <c r="O115" s="104"/>
      <c r="P115" s="104"/>
      <c r="Q115" s="104"/>
      <c r="R115" s="104"/>
    </row>
    <row r="116" spans="1:18" ht="18.75">
      <c r="A116" s="28" t="s">
        <v>3</v>
      </c>
      <c r="B116" s="28" t="s">
        <v>4</v>
      </c>
      <c r="C116" s="28" t="s">
        <v>5</v>
      </c>
      <c r="D116" s="28" t="s">
        <v>7</v>
      </c>
      <c r="E116" s="28" t="s">
        <v>9</v>
      </c>
      <c r="F116" s="28" t="s">
        <v>11</v>
      </c>
      <c r="G116" s="103" t="s">
        <v>87</v>
      </c>
      <c r="H116" s="103"/>
      <c r="I116" s="103"/>
      <c r="J116" s="103" t="s">
        <v>88</v>
      </c>
      <c r="K116" s="103"/>
      <c r="L116" s="103"/>
      <c r="M116" s="103"/>
      <c r="N116" s="103"/>
      <c r="O116" s="103"/>
      <c r="P116" s="103"/>
      <c r="Q116" s="103"/>
      <c r="R116" s="103"/>
    </row>
    <row r="117" spans="1:18" ht="44.25">
      <c r="A117" s="30"/>
      <c r="B117" s="30"/>
      <c r="C117" s="30" t="s">
        <v>6</v>
      </c>
      <c r="D117" s="30" t="s">
        <v>8</v>
      </c>
      <c r="E117" s="30" t="s">
        <v>10</v>
      </c>
      <c r="F117" s="30" t="s">
        <v>10</v>
      </c>
      <c r="G117" s="31" t="s">
        <v>12</v>
      </c>
      <c r="H117" s="31" t="s">
        <v>13</v>
      </c>
      <c r="I117" s="31" t="s">
        <v>14</v>
      </c>
      <c r="J117" s="31" t="s">
        <v>15</v>
      </c>
      <c r="K117" s="31" t="s">
        <v>16</v>
      </c>
      <c r="L117" s="31" t="s">
        <v>17</v>
      </c>
      <c r="M117" s="31" t="s">
        <v>18</v>
      </c>
      <c r="N117" s="31" t="s">
        <v>19</v>
      </c>
      <c r="O117" s="31" t="s">
        <v>20</v>
      </c>
      <c r="P117" s="31" t="s">
        <v>21</v>
      </c>
      <c r="Q117" s="31" t="s">
        <v>22</v>
      </c>
      <c r="R117" s="31" t="s">
        <v>23</v>
      </c>
    </row>
    <row r="118" spans="1:18" ht="18.75">
      <c r="A118" s="35">
        <v>1</v>
      </c>
      <c r="B118" s="32" t="s">
        <v>26</v>
      </c>
      <c r="C118" s="33" t="s">
        <v>58</v>
      </c>
      <c r="D118" s="34">
        <v>40000</v>
      </c>
      <c r="E118" s="35" t="s">
        <v>57</v>
      </c>
      <c r="F118" s="35" t="s">
        <v>59</v>
      </c>
      <c r="G118" s="32"/>
      <c r="H118" s="32"/>
      <c r="I118" s="32"/>
      <c r="J118" s="46"/>
      <c r="K118" s="46"/>
      <c r="L118" s="46"/>
      <c r="M118" s="46"/>
      <c r="N118" s="46"/>
      <c r="O118" s="46"/>
      <c r="P118" s="46"/>
      <c r="Q118" s="46"/>
      <c r="R118" s="46"/>
    </row>
    <row r="119" spans="1:18" ht="18.75">
      <c r="A119" s="44"/>
      <c r="B119" s="36"/>
      <c r="C119" s="37" t="s">
        <v>27</v>
      </c>
      <c r="D119" s="45"/>
      <c r="E119" s="45"/>
      <c r="F119" s="45"/>
      <c r="G119" s="36"/>
      <c r="H119" s="36"/>
      <c r="I119" s="36"/>
      <c r="J119" s="48"/>
      <c r="K119" s="48"/>
      <c r="L119" s="48"/>
      <c r="M119" s="48"/>
      <c r="N119" s="48"/>
      <c r="O119" s="48"/>
      <c r="P119" s="48"/>
      <c r="Q119" s="48"/>
      <c r="R119" s="48"/>
    </row>
    <row r="120" spans="1:18" ht="18.75">
      <c r="A120" s="51"/>
      <c r="B120" s="39"/>
      <c r="C120" s="38" t="s">
        <v>28</v>
      </c>
      <c r="D120" s="30"/>
      <c r="E120" s="30"/>
      <c r="F120" s="30"/>
      <c r="G120" s="39"/>
      <c r="H120" s="39"/>
      <c r="I120" s="39"/>
      <c r="J120" s="49"/>
      <c r="K120" s="49"/>
      <c r="L120" s="49"/>
      <c r="M120" s="49"/>
      <c r="N120" s="49"/>
      <c r="O120" s="49"/>
      <c r="P120" s="49"/>
      <c r="Q120" s="49"/>
      <c r="R120" s="49"/>
    </row>
    <row r="121" spans="1:18" ht="19.5" thickBot="1">
      <c r="A121" s="53"/>
      <c r="B121" s="43"/>
      <c r="C121" s="30" t="s">
        <v>25</v>
      </c>
      <c r="D121" s="91">
        <f>SUM(D118:D120)</f>
        <v>40000</v>
      </c>
      <c r="E121" s="53"/>
      <c r="F121" s="5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</row>
    <row r="122" ht="19.5" thickTop="1">
      <c r="R122" s="88"/>
    </row>
    <row r="123" ht="18.75"/>
    <row r="124" ht="18.75"/>
    <row r="125" ht="18.75"/>
    <row r="126" ht="18.75"/>
    <row r="127" ht="18.75"/>
    <row r="128" ht="18.75"/>
    <row r="129" ht="18.75"/>
    <row r="130" ht="18.75"/>
    <row r="131" ht="18.75"/>
    <row r="132" ht="18.75"/>
    <row r="133" ht="20.25" customHeight="1">
      <c r="R133" s="87"/>
    </row>
    <row r="134" ht="20.25" customHeight="1">
      <c r="R134" s="87"/>
    </row>
    <row r="135" ht="20.25" customHeight="1">
      <c r="R135" s="87"/>
    </row>
    <row r="136" ht="20.25" customHeight="1">
      <c r="R136" s="87"/>
    </row>
    <row r="137" ht="20.25" customHeight="1">
      <c r="R137" s="87"/>
    </row>
    <row r="138" ht="20.25" customHeight="1">
      <c r="R138" s="87">
        <v>9</v>
      </c>
    </row>
    <row r="139" ht="20.25" customHeight="1"/>
    <row r="140" ht="20.25" customHeight="1">
      <c r="R140" s="87"/>
    </row>
    <row r="141" spans="14:18" ht="18.75">
      <c r="N141" s="104" t="s">
        <v>229</v>
      </c>
      <c r="O141" s="104"/>
      <c r="P141" s="104"/>
      <c r="Q141" s="104"/>
      <c r="R141" s="104"/>
    </row>
    <row r="142" ht="18.75"/>
    <row r="143" spans="1:6" ht="18.75">
      <c r="A143" s="85" t="s">
        <v>29</v>
      </c>
      <c r="B143" s="85"/>
      <c r="C143" s="85"/>
      <c r="D143" s="85"/>
      <c r="E143" s="85"/>
      <c r="F143" s="85"/>
    </row>
    <row r="144" spans="2:7" ht="18.75">
      <c r="B144" s="85" t="s">
        <v>230</v>
      </c>
      <c r="C144" s="85"/>
      <c r="D144" s="85"/>
      <c r="E144" s="85"/>
      <c r="F144" s="85"/>
      <c r="G144" s="85"/>
    </row>
    <row r="145" spans="1:18" ht="18.75">
      <c r="A145" s="28" t="s">
        <v>3</v>
      </c>
      <c r="B145" s="28" t="s">
        <v>4</v>
      </c>
      <c r="C145" s="28" t="s">
        <v>5</v>
      </c>
      <c r="D145" s="28" t="s">
        <v>7</v>
      </c>
      <c r="E145" s="28" t="s">
        <v>9</v>
      </c>
      <c r="F145" s="28" t="s">
        <v>11</v>
      </c>
      <c r="G145" s="103" t="s">
        <v>87</v>
      </c>
      <c r="H145" s="103"/>
      <c r="I145" s="103"/>
      <c r="J145" s="103" t="s">
        <v>88</v>
      </c>
      <c r="K145" s="103"/>
      <c r="L145" s="103"/>
      <c r="M145" s="103"/>
      <c r="N145" s="103"/>
      <c r="O145" s="103"/>
      <c r="P145" s="103"/>
      <c r="Q145" s="103"/>
      <c r="R145" s="103"/>
    </row>
    <row r="146" spans="1:18" ht="44.25">
      <c r="A146" s="45"/>
      <c r="B146" s="45"/>
      <c r="C146" s="45" t="s">
        <v>6</v>
      </c>
      <c r="D146" s="45" t="s">
        <v>8</v>
      </c>
      <c r="E146" s="45" t="s">
        <v>10</v>
      </c>
      <c r="F146" s="45" t="s">
        <v>10</v>
      </c>
      <c r="G146" s="46" t="s">
        <v>12</v>
      </c>
      <c r="H146" s="46" t="s">
        <v>13</v>
      </c>
      <c r="I146" s="46" t="s">
        <v>14</v>
      </c>
      <c r="J146" s="46" t="s">
        <v>15</v>
      </c>
      <c r="K146" s="46" t="s">
        <v>16</v>
      </c>
      <c r="L146" s="46" t="s">
        <v>17</v>
      </c>
      <c r="M146" s="46" t="s">
        <v>18</v>
      </c>
      <c r="N146" s="46" t="s">
        <v>19</v>
      </c>
      <c r="O146" s="46" t="s">
        <v>20</v>
      </c>
      <c r="P146" s="46" t="s">
        <v>21</v>
      </c>
      <c r="Q146" s="46" t="s">
        <v>22</v>
      </c>
      <c r="R146" s="46" t="s">
        <v>23</v>
      </c>
    </row>
    <row r="147" spans="1:18" ht="18.75">
      <c r="A147" s="35">
        <v>1</v>
      </c>
      <c r="B147" s="32" t="s">
        <v>147</v>
      </c>
      <c r="C147" s="33" t="s">
        <v>149</v>
      </c>
      <c r="D147" s="57">
        <v>20000</v>
      </c>
      <c r="E147" s="35" t="s">
        <v>57</v>
      </c>
      <c r="F147" s="35" t="s">
        <v>59</v>
      </c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</row>
    <row r="148" spans="1:18" ht="18.75">
      <c r="A148" s="51"/>
      <c r="C148" s="37" t="s">
        <v>148</v>
      </c>
      <c r="D148" s="39"/>
      <c r="E148" s="51"/>
      <c r="F148" s="51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</row>
    <row r="149" spans="1:18" ht="18.75">
      <c r="A149" s="35">
        <v>2</v>
      </c>
      <c r="B149" s="32" t="s">
        <v>150</v>
      </c>
      <c r="C149" s="35" t="s">
        <v>152</v>
      </c>
      <c r="D149" s="57">
        <v>90000</v>
      </c>
      <c r="E149" s="35" t="s">
        <v>57</v>
      </c>
      <c r="F149" s="35" t="s">
        <v>59</v>
      </c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</row>
    <row r="150" spans="1:18" ht="18.75">
      <c r="A150" s="51"/>
      <c r="B150" s="39" t="s">
        <v>151</v>
      </c>
      <c r="C150" s="38"/>
      <c r="D150" s="39"/>
      <c r="E150" s="51"/>
      <c r="F150" s="51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</row>
    <row r="151" spans="1:18" ht="18.75">
      <c r="A151" s="35">
        <v>3</v>
      </c>
      <c r="B151" s="32" t="s">
        <v>73</v>
      </c>
      <c r="C151" s="33" t="s">
        <v>60</v>
      </c>
      <c r="D151" s="57">
        <v>40000</v>
      </c>
      <c r="E151" s="35" t="s">
        <v>57</v>
      </c>
      <c r="F151" s="35" t="s">
        <v>59</v>
      </c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</row>
    <row r="152" spans="1:18" ht="18.75">
      <c r="A152" s="51"/>
      <c r="B152" s="36" t="s">
        <v>61</v>
      </c>
      <c r="C152" s="37" t="s">
        <v>61</v>
      </c>
      <c r="D152" s="39"/>
      <c r="E152" s="51"/>
      <c r="F152" s="51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</row>
    <row r="153" spans="1:18" ht="18.75">
      <c r="A153" s="35">
        <v>4</v>
      </c>
      <c r="B153" s="32" t="s">
        <v>153</v>
      </c>
      <c r="C153" s="35" t="s">
        <v>154</v>
      </c>
      <c r="D153" s="57">
        <v>20000</v>
      </c>
      <c r="E153" s="35" t="s">
        <v>57</v>
      </c>
      <c r="F153" s="35" t="s">
        <v>59</v>
      </c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</row>
    <row r="154" spans="1:18" ht="18.75">
      <c r="A154" s="51"/>
      <c r="B154" s="39"/>
      <c r="C154" s="51" t="s">
        <v>148</v>
      </c>
      <c r="D154" s="39"/>
      <c r="E154" s="51"/>
      <c r="F154" s="51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</row>
    <row r="155" spans="1:18" ht="18.75">
      <c r="A155" s="35">
        <v>5</v>
      </c>
      <c r="B155" s="32" t="s">
        <v>155</v>
      </c>
      <c r="C155" s="35" t="s">
        <v>157</v>
      </c>
      <c r="D155" s="57">
        <v>25000</v>
      </c>
      <c r="E155" s="35" t="s">
        <v>57</v>
      </c>
      <c r="F155" s="35" t="s">
        <v>59</v>
      </c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</row>
    <row r="156" spans="1:18" ht="18.75">
      <c r="A156" s="51"/>
      <c r="B156" s="39"/>
      <c r="C156" s="51" t="s">
        <v>148</v>
      </c>
      <c r="D156" s="39"/>
      <c r="E156" s="51"/>
      <c r="F156" s="51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</row>
    <row r="157" spans="1:18" ht="18.75">
      <c r="A157" s="35">
        <v>6</v>
      </c>
      <c r="B157" s="32" t="s">
        <v>156</v>
      </c>
      <c r="C157" s="35" t="s">
        <v>158</v>
      </c>
      <c r="D157" s="57">
        <v>30000</v>
      </c>
      <c r="E157" s="35" t="s">
        <v>57</v>
      </c>
      <c r="F157" s="35" t="s">
        <v>59</v>
      </c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</row>
    <row r="158" spans="1:18" ht="18.75">
      <c r="A158" s="51"/>
      <c r="B158" s="39"/>
      <c r="C158" s="51" t="s">
        <v>148</v>
      </c>
      <c r="D158" s="92"/>
      <c r="E158" s="51"/>
      <c r="F158" s="51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</row>
    <row r="159" spans="1:18" ht="18.75">
      <c r="A159" s="35">
        <v>7</v>
      </c>
      <c r="B159" s="32" t="s">
        <v>159</v>
      </c>
      <c r="C159" s="35" t="s">
        <v>159</v>
      </c>
      <c r="D159" s="57">
        <v>30000</v>
      </c>
      <c r="E159" s="35" t="s">
        <v>57</v>
      </c>
      <c r="F159" s="35" t="s">
        <v>59</v>
      </c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</row>
    <row r="160" spans="1:18" ht="18.75">
      <c r="A160" s="51"/>
      <c r="B160" s="39"/>
      <c r="C160" s="51" t="s">
        <v>160</v>
      </c>
      <c r="D160" s="92"/>
      <c r="E160" s="51"/>
      <c r="F160" s="51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</row>
    <row r="161" spans="1:18" ht="18.75">
      <c r="A161" s="44">
        <v>8</v>
      </c>
      <c r="B161" s="36" t="s">
        <v>161</v>
      </c>
      <c r="C161" s="35" t="s">
        <v>161</v>
      </c>
      <c r="D161" s="57">
        <v>20000</v>
      </c>
      <c r="E161" s="35" t="s">
        <v>57</v>
      </c>
      <c r="F161" s="35" t="s">
        <v>59</v>
      </c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</row>
    <row r="162" spans="1:18" ht="18.75">
      <c r="A162" s="51"/>
      <c r="B162" s="39"/>
      <c r="C162" s="51" t="s">
        <v>160</v>
      </c>
      <c r="D162" s="92"/>
      <c r="E162" s="51"/>
      <c r="F162" s="51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</row>
    <row r="163" spans="1:18" ht="18.75">
      <c r="A163" s="35">
        <v>9</v>
      </c>
      <c r="B163" s="32" t="s">
        <v>162</v>
      </c>
      <c r="C163" s="35" t="s">
        <v>148</v>
      </c>
      <c r="D163" s="57">
        <v>20000</v>
      </c>
      <c r="E163" s="35" t="s">
        <v>57</v>
      </c>
      <c r="F163" s="35" t="s">
        <v>59</v>
      </c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</row>
    <row r="164" spans="1:18" ht="18.75">
      <c r="A164" s="51"/>
      <c r="B164" s="39" t="s">
        <v>163</v>
      </c>
      <c r="C164" s="38"/>
      <c r="D164" s="39"/>
      <c r="E164" s="51"/>
      <c r="F164" s="51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</row>
    <row r="165" spans="1:18" ht="19.5" thickBot="1">
      <c r="A165" s="53"/>
      <c r="B165" s="43"/>
      <c r="C165" s="30" t="s">
        <v>25</v>
      </c>
      <c r="D165" s="91">
        <f>SUM(D147+D149+D151+D153+D155+D157+D159+D161+D163)</f>
        <v>295000</v>
      </c>
      <c r="E165" s="53"/>
      <c r="F165" s="5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</row>
    <row r="166" spans="1:18" ht="19.5" thickTop="1">
      <c r="A166" s="53"/>
      <c r="B166" s="43"/>
      <c r="C166" s="54"/>
      <c r="D166" s="93"/>
      <c r="E166" s="53"/>
      <c r="F166" s="5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87">
        <v>10</v>
      </c>
    </row>
    <row r="167" spans="1:17" ht="18.75">
      <c r="A167" s="53"/>
      <c r="B167" s="43"/>
      <c r="C167" s="54"/>
      <c r="D167" s="93"/>
      <c r="E167" s="53"/>
      <c r="F167" s="5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</row>
    <row r="168" spans="1:18" ht="18.75">
      <c r="A168" s="53"/>
      <c r="B168" s="43"/>
      <c r="C168" s="54"/>
      <c r="D168" s="93"/>
      <c r="E168" s="53"/>
      <c r="F168" s="53"/>
      <c r="G168" s="43"/>
      <c r="H168" s="43"/>
      <c r="I168" s="43"/>
      <c r="J168" s="43"/>
      <c r="K168" s="43"/>
      <c r="L168" s="43"/>
      <c r="M168" s="43"/>
      <c r="N168" s="104" t="s">
        <v>229</v>
      </c>
      <c r="O168" s="104"/>
      <c r="P168" s="104"/>
      <c r="Q168" s="104"/>
      <c r="R168" s="104"/>
    </row>
    <row r="169" ht="18.75">
      <c r="R169" s="88"/>
    </row>
    <row r="170" spans="1:6" ht="18.75">
      <c r="A170" s="85" t="s">
        <v>32</v>
      </c>
      <c r="B170" s="85"/>
      <c r="C170" s="85"/>
      <c r="D170" s="85"/>
      <c r="E170" s="85"/>
      <c r="F170" s="85"/>
    </row>
    <row r="171" spans="2:7" ht="18.75">
      <c r="B171" s="85" t="s">
        <v>231</v>
      </c>
      <c r="C171" s="85"/>
      <c r="D171" s="85"/>
      <c r="E171" s="85"/>
      <c r="F171" s="85"/>
      <c r="G171" s="85"/>
    </row>
    <row r="172" spans="1:18" ht="18.75">
      <c r="A172" s="28" t="s">
        <v>3</v>
      </c>
      <c r="B172" s="28" t="s">
        <v>4</v>
      </c>
      <c r="C172" s="28" t="s">
        <v>5</v>
      </c>
      <c r="D172" s="28" t="s">
        <v>7</v>
      </c>
      <c r="E172" s="28" t="s">
        <v>9</v>
      </c>
      <c r="F172" s="28" t="s">
        <v>11</v>
      </c>
      <c r="G172" s="103" t="s">
        <v>87</v>
      </c>
      <c r="H172" s="103"/>
      <c r="I172" s="103"/>
      <c r="J172" s="103" t="s">
        <v>88</v>
      </c>
      <c r="K172" s="103"/>
      <c r="L172" s="103"/>
      <c r="M172" s="103"/>
      <c r="N172" s="103"/>
      <c r="O172" s="103"/>
      <c r="P172" s="103"/>
      <c r="Q172" s="103"/>
      <c r="R172" s="103"/>
    </row>
    <row r="173" spans="1:18" ht="44.25">
      <c r="A173" s="30"/>
      <c r="B173" s="30"/>
      <c r="C173" s="30" t="s">
        <v>6</v>
      </c>
      <c r="D173" s="30" t="s">
        <v>8</v>
      </c>
      <c r="E173" s="30" t="s">
        <v>10</v>
      </c>
      <c r="F173" s="30" t="s">
        <v>10</v>
      </c>
      <c r="G173" s="31" t="s">
        <v>12</v>
      </c>
      <c r="H173" s="31" t="s">
        <v>13</v>
      </c>
      <c r="I173" s="31" t="s">
        <v>14</v>
      </c>
      <c r="J173" s="31" t="s">
        <v>15</v>
      </c>
      <c r="K173" s="31" t="s">
        <v>16</v>
      </c>
      <c r="L173" s="31" t="s">
        <v>17</v>
      </c>
      <c r="M173" s="31" t="s">
        <v>18</v>
      </c>
      <c r="N173" s="31" t="s">
        <v>19</v>
      </c>
      <c r="O173" s="31" t="s">
        <v>20</v>
      </c>
      <c r="P173" s="31" t="s">
        <v>21</v>
      </c>
      <c r="Q173" s="31" t="s">
        <v>22</v>
      </c>
      <c r="R173" s="31" t="s">
        <v>23</v>
      </c>
    </row>
    <row r="174" spans="1:18" ht="18.75">
      <c r="A174" s="35">
        <v>1</v>
      </c>
      <c r="B174" s="32" t="s">
        <v>164</v>
      </c>
      <c r="C174" s="35" t="s">
        <v>62</v>
      </c>
      <c r="D174" s="57">
        <v>50000</v>
      </c>
      <c r="E174" s="35" t="s">
        <v>57</v>
      </c>
      <c r="F174" s="35" t="s">
        <v>59</v>
      </c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7"/>
    </row>
    <row r="175" spans="1:18" ht="18.75">
      <c r="A175" s="44"/>
      <c r="B175" s="36" t="s">
        <v>165</v>
      </c>
      <c r="C175" s="37"/>
      <c r="D175" s="45"/>
      <c r="E175" s="45"/>
      <c r="F175" s="45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7"/>
    </row>
    <row r="176" spans="1:18" ht="18.75">
      <c r="A176" s="35">
        <v>2</v>
      </c>
      <c r="B176" s="32" t="s">
        <v>202</v>
      </c>
      <c r="C176" s="33" t="s">
        <v>201</v>
      </c>
      <c r="D176" s="57">
        <v>15000</v>
      </c>
      <c r="E176" s="35" t="s">
        <v>57</v>
      </c>
      <c r="F176" s="35" t="s">
        <v>59</v>
      </c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</row>
    <row r="177" spans="1:18" ht="18.75">
      <c r="A177" s="44"/>
      <c r="B177" s="36"/>
      <c r="C177" s="37" t="s">
        <v>202</v>
      </c>
      <c r="D177" s="45"/>
      <c r="E177" s="45"/>
      <c r="F177" s="45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</row>
    <row r="178" spans="1:18" ht="18.75">
      <c r="A178" s="35">
        <v>3</v>
      </c>
      <c r="B178" s="32" t="s">
        <v>77</v>
      </c>
      <c r="C178" s="33" t="s">
        <v>65</v>
      </c>
      <c r="D178" s="57">
        <v>80000</v>
      </c>
      <c r="E178" s="35" t="s">
        <v>57</v>
      </c>
      <c r="F178" s="35" t="s">
        <v>59</v>
      </c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</row>
    <row r="179" spans="1:18" ht="18.75">
      <c r="A179" s="51"/>
      <c r="B179" s="39" t="s">
        <v>78</v>
      </c>
      <c r="C179" s="38" t="s">
        <v>66</v>
      </c>
      <c r="D179" s="30"/>
      <c r="E179" s="30"/>
      <c r="F179" s="30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</row>
    <row r="180" spans="1:18" ht="19.5" thickBot="1">
      <c r="A180" s="66"/>
      <c r="B180" s="72"/>
      <c r="C180" s="30" t="s">
        <v>25</v>
      </c>
      <c r="D180" s="91">
        <f>SUM(D174+D176+D178)</f>
        <v>145000</v>
      </c>
      <c r="E180" s="71"/>
      <c r="F180" s="68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</row>
    <row r="181" spans="1:18" ht="19.5" thickTop="1">
      <c r="A181" s="53"/>
      <c r="B181" s="43"/>
      <c r="C181" s="53"/>
      <c r="D181" s="54"/>
      <c r="E181" s="54"/>
      <c r="F181" s="54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</row>
    <row r="182" spans="1:18" ht="18.75">
      <c r="A182" s="53"/>
      <c r="B182" s="85" t="s">
        <v>232</v>
      </c>
      <c r="C182" s="85"/>
      <c r="D182" s="54"/>
      <c r="E182" s="54"/>
      <c r="F182" s="54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</row>
    <row r="183" spans="1:18" ht="18.75">
      <c r="A183" s="35">
        <v>1</v>
      </c>
      <c r="B183" s="32" t="s">
        <v>166</v>
      </c>
      <c r="C183" s="35" t="s">
        <v>166</v>
      </c>
      <c r="D183" s="57">
        <v>78000</v>
      </c>
      <c r="E183" s="35" t="s">
        <v>57</v>
      </c>
      <c r="F183" s="35" t="s">
        <v>59</v>
      </c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50"/>
    </row>
    <row r="184" spans="1:18" ht="18.75">
      <c r="A184" s="51"/>
      <c r="B184" s="39"/>
      <c r="C184" s="38"/>
      <c r="D184" s="30"/>
      <c r="E184" s="30"/>
      <c r="F184" s="30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52"/>
    </row>
    <row r="185" spans="1:18" ht="18.75">
      <c r="A185" s="35">
        <v>2</v>
      </c>
      <c r="B185" s="32" t="s">
        <v>167</v>
      </c>
      <c r="C185" s="35" t="s">
        <v>167</v>
      </c>
      <c r="D185" s="57">
        <v>78000</v>
      </c>
      <c r="E185" s="35" t="s">
        <v>57</v>
      </c>
      <c r="F185" s="35" t="s">
        <v>59</v>
      </c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50"/>
    </row>
    <row r="186" spans="1:18" ht="18.75">
      <c r="A186" s="51"/>
      <c r="B186" s="39"/>
      <c r="C186" s="38"/>
      <c r="D186" s="30"/>
      <c r="E186" s="30"/>
      <c r="F186" s="30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</row>
    <row r="187" spans="1:18" ht="18.75">
      <c r="A187" s="35">
        <v>3</v>
      </c>
      <c r="B187" s="32" t="s">
        <v>186</v>
      </c>
      <c r="C187" s="35" t="s">
        <v>188</v>
      </c>
      <c r="D187" s="57">
        <v>30000</v>
      </c>
      <c r="E187" s="35" t="s">
        <v>57</v>
      </c>
      <c r="F187" s="35" t="s">
        <v>59</v>
      </c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</row>
    <row r="188" spans="1:18" ht="18.75">
      <c r="A188" s="51"/>
      <c r="B188" s="39" t="s">
        <v>187</v>
      </c>
      <c r="C188" s="51" t="s">
        <v>148</v>
      </c>
      <c r="D188" s="94"/>
      <c r="E188" s="51"/>
      <c r="F188" s="51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</row>
    <row r="189" spans="1:18" ht="18.75">
      <c r="A189" s="35">
        <v>4</v>
      </c>
      <c r="B189" s="32" t="s">
        <v>197</v>
      </c>
      <c r="C189" s="35" t="s">
        <v>192</v>
      </c>
      <c r="D189" s="58">
        <v>20000</v>
      </c>
      <c r="E189" s="35" t="s">
        <v>57</v>
      </c>
      <c r="F189" s="35" t="s">
        <v>59</v>
      </c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</row>
    <row r="190" spans="1:18" ht="18.75">
      <c r="A190" s="51"/>
      <c r="B190" s="39" t="s">
        <v>198</v>
      </c>
      <c r="C190" s="51" t="s">
        <v>148</v>
      </c>
      <c r="D190" s="92"/>
      <c r="E190" s="51"/>
      <c r="F190" s="51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</row>
    <row r="191" spans="1:18" ht="18.75">
      <c r="A191" s="44">
        <v>5</v>
      </c>
      <c r="B191" s="36" t="s">
        <v>191</v>
      </c>
      <c r="C191" s="35" t="s">
        <v>192</v>
      </c>
      <c r="D191" s="58">
        <v>30000</v>
      </c>
      <c r="E191" s="35" t="s">
        <v>57</v>
      </c>
      <c r="F191" s="35" t="s">
        <v>59</v>
      </c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</row>
    <row r="192" spans="1:18" ht="18.75">
      <c r="A192" s="51"/>
      <c r="B192" s="39"/>
      <c r="C192" s="51" t="s">
        <v>148</v>
      </c>
      <c r="D192" s="92"/>
      <c r="E192" s="51"/>
      <c r="F192" s="51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</row>
    <row r="193" spans="1:18" ht="19.5" thickBot="1">
      <c r="A193" s="53"/>
      <c r="B193" s="43"/>
      <c r="C193" s="30" t="s">
        <v>25</v>
      </c>
      <c r="D193" s="91">
        <f>SUM(D183+D185+D187+D189+D191)</f>
        <v>236000</v>
      </c>
      <c r="E193" s="53"/>
      <c r="F193" s="5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88"/>
    </row>
    <row r="194" spans="1:18" ht="19.5" thickTop="1">
      <c r="A194" s="53"/>
      <c r="B194" s="43"/>
      <c r="C194" s="54"/>
      <c r="D194" s="93"/>
      <c r="E194" s="53"/>
      <c r="F194" s="5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87">
        <v>11</v>
      </c>
    </row>
    <row r="195" spans="1:18" ht="18.75">
      <c r="A195" s="53"/>
      <c r="B195" s="43"/>
      <c r="C195" s="54"/>
      <c r="D195" s="93"/>
      <c r="E195" s="53"/>
      <c r="F195" s="5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87"/>
    </row>
    <row r="196" spans="1:18" ht="18.75">
      <c r="A196" s="53"/>
      <c r="B196" s="43"/>
      <c r="C196" s="54"/>
      <c r="D196" s="93"/>
      <c r="E196" s="53"/>
      <c r="F196" s="53"/>
      <c r="G196" s="43"/>
      <c r="H196" s="43"/>
      <c r="I196" s="43"/>
      <c r="J196" s="43"/>
      <c r="K196" s="43"/>
      <c r="L196" s="43"/>
      <c r="M196" s="43"/>
      <c r="N196" s="104" t="s">
        <v>229</v>
      </c>
      <c r="O196" s="104"/>
      <c r="P196" s="104"/>
      <c r="Q196" s="104"/>
      <c r="R196" s="104"/>
    </row>
    <row r="197" spans="1:18" ht="18.75">
      <c r="A197" s="53"/>
      <c r="B197" s="43"/>
      <c r="C197" s="54"/>
      <c r="D197" s="93"/>
      <c r="E197" s="53"/>
      <c r="F197" s="5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88"/>
    </row>
    <row r="198" spans="2:7" ht="18.75">
      <c r="B198" s="85" t="s">
        <v>233</v>
      </c>
      <c r="C198" s="85"/>
      <c r="D198" s="85"/>
      <c r="E198" s="85"/>
      <c r="F198" s="85"/>
      <c r="G198" s="85"/>
    </row>
    <row r="199" spans="1:18" ht="18.75">
      <c r="A199" s="28" t="s">
        <v>3</v>
      </c>
      <c r="B199" s="28" t="s">
        <v>4</v>
      </c>
      <c r="C199" s="28" t="s">
        <v>5</v>
      </c>
      <c r="D199" s="28" t="s">
        <v>7</v>
      </c>
      <c r="E199" s="28" t="s">
        <v>9</v>
      </c>
      <c r="F199" s="28" t="s">
        <v>11</v>
      </c>
      <c r="G199" s="103" t="s">
        <v>87</v>
      </c>
      <c r="H199" s="103"/>
      <c r="I199" s="103"/>
      <c r="J199" s="103" t="s">
        <v>88</v>
      </c>
      <c r="K199" s="103"/>
      <c r="L199" s="103"/>
      <c r="M199" s="103"/>
      <c r="N199" s="103"/>
      <c r="O199" s="103"/>
      <c r="P199" s="103"/>
      <c r="Q199" s="103"/>
      <c r="R199" s="103"/>
    </row>
    <row r="200" spans="1:18" ht="44.25">
      <c r="A200" s="30"/>
      <c r="B200" s="30"/>
      <c r="C200" s="30" t="s">
        <v>6</v>
      </c>
      <c r="D200" s="30" t="s">
        <v>8</v>
      </c>
      <c r="E200" s="30" t="s">
        <v>10</v>
      </c>
      <c r="F200" s="30" t="s">
        <v>10</v>
      </c>
      <c r="G200" s="31" t="s">
        <v>12</v>
      </c>
      <c r="H200" s="31" t="s">
        <v>13</v>
      </c>
      <c r="I200" s="31" t="s">
        <v>14</v>
      </c>
      <c r="J200" s="31" t="s">
        <v>15</v>
      </c>
      <c r="K200" s="31" t="s">
        <v>16</v>
      </c>
      <c r="L200" s="31" t="s">
        <v>17</v>
      </c>
      <c r="M200" s="31" t="s">
        <v>18</v>
      </c>
      <c r="N200" s="31" t="s">
        <v>19</v>
      </c>
      <c r="O200" s="31" t="s">
        <v>20</v>
      </c>
      <c r="P200" s="31" t="s">
        <v>21</v>
      </c>
      <c r="Q200" s="31" t="s">
        <v>22</v>
      </c>
      <c r="R200" s="31" t="s">
        <v>23</v>
      </c>
    </row>
    <row r="201" spans="1:18" ht="18.75">
      <c r="A201" s="35">
        <v>1</v>
      </c>
      <c r="B201" s="32" t="s">
        <v>168</v>
      </c>
      <c r="C201" s="33" t="s">
        <v>170</v>
      </c>
      <c r="D201" s="57">
        <v>382800</v>
      </c>
      <c r="E201" s="35" t="s">
        <v>171</v>
      </c>
      <c r="F201" s="35" t="s">
        <v>59</v>
      </c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50"/>
    </row>
    <row r="202" spans="1:18" ht="18.75">
      <c r="A202" s="44"/>
      <c r="B202" s="36" t="s">
        <v>169</v>
      </c>
      <c r="C202" s="37"/>
      <c r="D202" s="58"/>
      <c r="E202" s="44" t="s">
        <v>172</v>
      </c>
      <c r="F202" s="44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7"/>
    </row>
    <row r="203" spans="1:18" ht="18.75">
      <c r="A203" s="44"/>
      <c r="B203" s="36"/>
      <c r="C203" s="37"/>
      <c r="D203" s="58"/>
      <c r="E203" s="44" t="s">
        <v>173</v>
      </c>
      <c r="F203" s="44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7"/>
    </row>
    <row r="204" spans="1:18" ht="18.75">
      <c r="A204" s="51"/>
      <c r="B204" s="39"/>
      <c r="C204" s="38"/>
      <c r="D204" s="30"/>
      <c r="E204" s="51" t="s">
        <v>37</v>
      </c>
      <c r="F204" s="30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52"/>
    </row>
    <row r="205" spans="1:18" ht="18.75">
      <c r="A205" s="35">
        <v>2</v>
      </c>
      <c r="B205" s="32" t="s">
        <v>75</v>
      </c>
      <c r="C205" s="33" t="s">
        <v>64</v>
      </c>
      <c r="D205" s="57">
        <v>1087787</v>
      </c>
      <c r="E205" s="100" t="s">
        <v>177</v>
      </c>
      <c r="F205" s="35" t="s">
        <v>59</v>
      </c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50"/>
    </row>
    <row r="206" spans="1:18" ht="18.75">
      <c r="A206" s="51"/>
      <c r="B206" s="36"/>
      <c r="C206" s="37" t="s">
        <v>33</v>
      </c>
      <c r="D206" s="45"/>
      <c r="E206" s="101" t="s">
        <v>175</v>
      </c>
      <c r="F206" s="45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52"/>
    </row>
    <row r="207" spans="1:18" ht="18.75">
      <c r="A207" s="35">
        <v>3</v>
      </c>
      <c r="B207" s="32" t="s">
        <v>74</v>
      </c>
      <c r="C207" s="33" t="s">
        <v>174</v>
      </c>
      <c r="D207" s="57">
        <v>1888000</v>
      </c>
      <c r="E207" s="100" t="s">
        <v>175</v>
      </c>
      <c r="F207" s="35" t="s">
        <v>59</v>
      </c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50"/>
    </row>
    <row r="208" spans="1:18" ht="18.75">
      <c r="A208" s="51"/>
      <c r="B208" s="39"/>
      <c r="C208" s="38" t="s">
        <v>175</v>
      </c>
      <c r="D208" s="30"/>
      <c r="E208" s="30"/>
      <c r="F208" s="30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52"/>
    </row>
    <row r="209" spans="1:18" ht="18.75">
      <c r="A209" s="35">
        <v>4</v>
      </c>
      <c r="B209" s="32" t="s">
        <v>176</v>
      </c>
      <c r="C209" s="32" t="s">
        <v>176</v>
      </c>
      <c r="D209" s="57">
        <v>40000</v>
      </c>
      <c r="E209" s="100" t="s">
        <v>177</v>
      </c>
      <c r="F209" s="35" t="s">
        <v>59</v>
      </c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50"/>
    </row>
    <row r="210" spans="1:18" ht="18.75">
      <c r="A210" s="51"/>
      <c r="B210" s="39"/>
      <c r="C210" s="38"/>
      <c r="D210" s="30"/>
      <c r="E210" s="30"/>
      <c r="F210" s="30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52"/>
    </row>
    <row r="211" spans="1:18" ht="18.75">
      <c r="A211" s="35">
        <v>5</v>
      </c>
      <c r="B211" s="32" t="s">
        <v>63</v>
      </c>
      <c r="C211" s="35" t="s">
        <v>63</v>
      </c>
      <c r="D211" s="57">
        <v>25000</v>
      </c>
      <c r="E211" s="35" t="s">
        <v>57</v>
      </c>
      <c r="F211" s="35" t="s">
        <v>59</v>
      </c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</row>
    <row r="212" spans="1:18" ht="18.75">
      <c r="A212" s="51"/>
      <c r="B212" s="39"/>
      <c r="C212" s="38"/>
      <c r="D212" s="30"/>
      <c r="E212" s="30"/>
      <c r="F212" s="30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</row>
    <row r="213" spans="1:18" ht="19.5" thickBot="1">
      <c r="A213" s="53"/>
      <c r="B213" s="43"/>
      <c r="C213" s="30" t="s">
        <v>25</v>
      </c>
      <c r="D213" s="91">
        <f>SUM(D201+D205+D207+D209+D211)</f>
        <v>3423587</v>
      </c>
      <c r="E213" s="54"/>
      <c r="F213" s="54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</row>
    <row r="214" spans="1:18" ht="19.5" thickTop="1">
      <c r="A214" s="53"/>
      <c r="B214" s="43"/>
      <c r="C214" s="54"/>
      <c r="D214" s="93"/>
      <c r="E214" s="54"/>
      <c r="F214" s="54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</row>
    <row r="215" spans="1:18" ht="18.75">
      <c r="A215" s="53"/>
      <c r="B215" s="85"/>
      <c r="C215" s="54"/>
      <c r="D215" s="93"/>
      <c r="E215" s="54"/>
      <c r="F215" s="54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</row>
    <row r="216" ht="18.75"/>
    <row r="217" ht="18.75"/>
    <row r="218" spans="1:18" ht="18.75">
      <c r="A218" s="53"/>
      <c r="B218" s="43"/>
      <c r="E218" s="54"/>
      <c r="F218" s="54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</row>
    <row r="219" spans="1:18" ht="18.75">
      <c r="A219" s="53"/>
      <c r="B219" s="43"/>
      <c r="C219" s="54"/>
      <c r="D219" s="93"/>
      <c r="E219" s="54"/>
      <c r="F219" s="54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</row>
    <row r="220" spans="1:17" ht="18.75">
      <c r="A220" s="53"/>
      <c r="B220" s="43"/>
      <c r="C220" s="54"/>
      <c r="D220" s="93"/>
      <c r="E220" s="54"/>
      <c r="F220" s="54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</row>
    <row r="221" spans="1:18" ht="18.75">
      <c r="A221" s="53"/>
      <c r="B221" s="43"/>
      <c r="C221" s="54"/>
      <c r="D221" s="93"/>
      <c r="E221" s="54"/>
      <c r="F221" s="54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87">
        <v>12</v>
      </c>
    </row>
    <row r="222" spans="1:18" ht="18.75">
      <c r="A222" s="53"/>
      <c r="B222" s="43"/>
      <c r="C222" s="54"/>
      <c r="D222" s="93"/>
      <c r="E222" s="54"/>
      <c r="F222" s="54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87"/>
    </row>
    <row r="223" spans="1:17" ht="18.75">
      <c r="A223" s="53"/>
      <c r="B223" s="43"/>
      <c r="C223" s="54"/>
      <c r="D223" s="93"/>
      <c r="E223" s="54"/>
      <c r="F223" s="54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</row>
    <row r="224" spans="1:18" ht="18.75">
      <c r="A224" s="53"/>
      <c r="B224" s="43"/>
      <c r="C224" s="54"/>
      <c r="D224" s="93"/>
      <c r="E224" s="54"/>
      <c r="F224" s="54"/>
      <c r="G224" s="55"/>
      <c r="H224" s="55"/>
      <c r="I224" s="55"/>
      <c r="J224" s="55"/>
      <c r="K224" s="55"/>
      <c r="L224" s="55"/>
      <c r="M224" s="55"/>
      <c r="N224" s="104" t="s">
        <v>229</v>
      </c>
      <c r="O224" s="104"/>
      <c r="P224" s="104"/>
      <c r="Q224" s="104"/>
      <c r="R224" s="104"/>
    </row>
    <row r="225" spans="2:18" ht="18.75">
      <c r="B225" s="85" t="s">
        <v>280</v>
      </c>
      <c r="R225" s="88"/>
    </row>
    <row r="226" spans="1:18" ht="18.75">
      <c r="A226" s="28" t="s">
        <v>3</v>
      </c>
      <c r="B226" s="28" t="s">
        <v>4</v>
      </c>
      <c r="C226" s="28" t="s">
        <v>5</v>
      </c>
      <c r="D226" s="28" t="s">
        <v>7</v>
      </c>
      <c r="E226" s="28" t="s">
        <v>9</v>
      </c>
      <c r="F226" s="28" t="s">
        <v>11</v>
      </c>
      <c r="G226" s="103" t="s">
        <v>87</v>
      </c>
      <c r="H226" s="103"/>
      <c r="I226" s="103"/>
      <c r="J226" s="103" t="s">
        <v>88</v>
      </c>
      <c r="K226" s="103"/>
      <c r="L226" s="103"/>
      <c r="M226" s="103"/>
      <c r="N226" s="103"/>
      <c r="O226" s="103"/>
      <c r="P226" s="103"/>
      <c r="Q226" s="103"/>
      <c r="R226" s="103"/>
    </row>
    <row r="227" spans="1:18" ht="44.25">
      <c r="A227" s="30"/>
      <c r="B227" s="30"/>
      <c r="C227" s="30" t="s">
        <v>6</v>
      </c>
      <c r="D227" s="30" t="s">
        <v>8</v>
      </c>
      <c r="E227" s="30" t="s">
        <v>10</v>
      </c>
      <c r="F227" s="30" t="s">
        <v>10</v>
      </c>
      <c r="G227" s="31" t="s">
        <v>12</v>
      </c>
      <c r="H227" s="31" t="s">
        <v>13</v>
      </c>
      <c r="I227" s="31" t="s">
        <v>14</v>
      </c>
      <c r="J227" s="31" t="s">
        <v>15</v>
      </c>
      <c r="K227" s="31" t="s">
        <v>16</v>
      </c>
      <c r="L227" s="31" t="s">
        <v>17</v>
      </c>
      <c r="M227" s="31" t="s">
        <v>18</v>
      </c>
      <c r="N227" s="31" t="s">
        <v>19</v>
      </c>
      <c r="O227" s="31" t="s">
        <v>20</v>
      </c>
      <c r="P227" s="31" t="s">
        <v>21</v>
      </c>
      <c r="Q227" s="31" t="s">
        <v>22</v>
      </c>
      <c r="R227" s="31" t="s">
        <v>23</v>
      </c>
    </row>
    <row r="228" spans="1:18" ht="18.75">
      <c r="A228" s="35">
        <v>1</v>
      </c>
      <c r="B228" s="32" t="s">
        <v>178</v>
      </c>
      <c r="C228" s="35" t="s">
        <v>179</v>
      </c>
      <c r="D228" s="57">
        <v>150000</v>
      </c>
      <c r="E228" s="35" t="s">
        <v>57</v>
      </c>
      <c r="F228" s="35" t="s">
        <v>59</v>
      </c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</row>
    <row r="229" spans="1:18" ht="18.75">
      <c r="A229" s="51"/>
      <c r="B229" s="39"/>
      <c r="C229" s="38"/>
      <c r="D229" s="94"/>
      <c r="E229" s="51"/>
      <c r="F229" s="51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</row>
    <row r="230" spans="1:18" ht="18.75">
      <c r="A230" s="35">
        <v>2</v>
      </c>
      <c r="B230" s="32" t="s">
        <v>180</v>
      </c>
      <c r="C230" s="35" t="s">
        <v>181</v>
      </c>
      <c r="D230" s="57">
        <v>66000</v>
      </c>
      <c r="E230" s="35" t="s">
        <v>182</v>
      </c>
      <c r="F230" s="35" t="s">
        <v>59</v>
      </c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</row>
    <row r="231" spans="1:18" ht="18.75">
      <c r="A231" s="44"/>
      <c r="B231" s="36"/>
      <c r="C231" s="45"/>
      <c r="D231" s="95"/>
      <c r="E231" s="44" t="s">
        <v>183</v>
      </c>
      <c r="F231" s="44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</row>
    <row r="232" spans="1:18" ht="18.75">
      <c r="A232" s="44"/>
      <c r="B232" s="36"/>
      <c r="C232" s="45"/>
      <c r="D232" s="95"/>
      <c r="E232" s="44" t="s">
        <v>184</v>
      </c>
      <c r="F232" s="44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</row>
    <row r="233" spans="1:18" ht="18.75">
      <c r="A233" s="51"/>
      <c r="B233" s="39"/>
      <c r="C233" s="30"/>
      <c r="D233" s="92"/>
      <c r="E233" s="51" t="s">
        <v>185</v>
      </c>
      <c r="F233" s="51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</row>
    <row r="234" spans="1:18" ht="18.75">
      <c r="A234" s="35">
        <v>3</v>
      </c>
      <c r="B234" s="32" t="s">
        <v>189</v>
      </c>
      <c r="C234" s="35" t="s">
        <v>188</v>
      </c>
      <c r="D234" s="57">
        <v>30000</v>
      </c>
      <c r="E234" s="35" t="s">
        <v>57</v>
      </c>
      <c r="F234" s="35" t="s">
        <v>59</v>
      </c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</row>
    <row r="235" spans="1:18" ht="18.75">
      <c r="A235" s="51"/>
      <c r="B235" s="39" t="s">
        <v>190</v>
      </c>
      <c r="C235" s="51" t="s">
        <v>148</v>
      </c>
      <c r="D235" s="92"/>
      <c r="E235" s="51"/>
      <c r="F235" s="51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</row>
    <row r="236" spans="1:18" ht="18.75">
      <c r="A236" s="35">
        <v>4</v>
      </c>
      <c r="B236" s="32" t="s">
        <v>193</v>
      </c>
      <c r="C236" s="35" t="s">
        <v>195</v>
      </c>
      <c r="D236" s="58">
        <v>120000</v>
      </c>
      <c r="E236" s="35" t="s">
        <v>57</v>
      </c>
      <c r="F236" s="35" t="s">
        <v>59</v>
      </c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</row>
    <row r="237" spans="1:18" ht="18.75">
      <c r="A237" s="51"/>
      <c r="B237" s="39" t="s">
        <v>194</v>
      </c>
      <c r="C237" s="51" t="s">
        <v>196</v>
      </c>
      <c r="D237" s="92"/>
      <c r="E237" s="51"/>
      <c r="F237" s="51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</row>
    <row r="238" spans="3:18" ht="19.5" thickBot="1">
      <c r="C238" s="30" t="s">
        <v>25</v>
      </c>
      <c r="D238" s="91">
        <f>SUM(D228+D230+D234+D236)</f>
        <v>366000</v>
      </c>
      <c r="R238" s="88"/>
    </row>
    <row r="239" spans="2:7" ht="19.5" thickTop="1">
      <c r="B239" s="85" t="s">
        <v>281</v>
      </c>
      <c r="C239" s="85"/>
      <c r="D239" s="85"/>
      <c r="E239" s="85"/>
      <c r="F239" s="85"/>
      <c r="G239" s="85"/>
    </row>
    <row r="240" spans="1:18" ht="18.75">
      <c r="A240" s="28" t="s">
        <v>3</v>
      </c>
      <c r="B240" s="28" t="s">
        <v>4</v>
      </c>
      <c r="C240" s="28" t="s">
        <v>5</v>
      </c>
      <c r="D240" s="28" t="s">
        <v>7</v>
      </c>
      <c r="E240" s="28" t="s">
        <v>9</v>
      </c>
      <c r="F240" s="28" t="s">
        <v>11</v>
      </c>
      <c r="G240" s="103" t="s">
        <v>87</v>
      </c>
      <c r="H240" s="103"/>
      <c r="I240" s="103"/>
      <c r="J240" s="103" t="s">
        <v>88</v>
      </c>
      <c r="K240" s="103"/>
      <c r="L240" s="103"/>
      <c r="M240" s="103"/>
      <c r="N240" s="103"/>
      <c r="O240" s="103"/>
      <c r="P240" s="103"/>
      <c r="Q240" s="103"/>
      <c r="R240" s="103"/>
    </row>
    <row r="241" spans="1:18" ht="44.25">
      <c r="A241" s="30"/>
      <c r="B241" s="30"/>
      <c r="C241" s="30" t="s">
        <v>6</v>
      </c>
      <c r="D241" s="30" t="s">
        <v>8</v>
      </c>
      <c r="E241" s="30" t="s">
        <v>10</v>
      </c>
      <c r="F241" s="30" t="s">
        <v>10</v>
      </c>
      <c r="G241" s="31" t="s">
        <v>12</v>
      </c>
      <c r="H241" s="31" t="s">
        <v>13</v>
      </c>
      <c r="I241" s="31" t="s">
        <v>14</v>
      </c>
      <c r="J241" s="31" t="s">
        <v>15</v>
      </c>
      <c r="K241" s="31" t="s">
        <v>16</v>
      </c>
      <c r="L241" s="31" t="s">
        <v>17</v>
      </c>
      <c r="M241" s="31" t="s">
        <v>18</v>
      </c>
      <c r="N241" s="31" t="s">
        <v>19</v>
      </c>
      <c r="O241" s="31" t="s">
        <v>20</v>
      </c>
      <c r="P241" s="31" t="s">
        <v>21</v>
      </c>
      <c r="Q241" s="31" t="s">
        <v>22</v>
      </c>
      <c r="R241" s="31" t="s">
        <v>23</v>
      </c>
    </row>
    <row r="242" spans="1:18" ht="18.75">
      <c r="A242" s="35">
        <v>1</v>
      </c>
      <c r="B242" s="32" t="s">
        <v>76</v>
      </c>
      <c r="C242" s="33" t="s">
        <v>55</v>
      </c>
      <c r="D242" s="57">
        <v>9944000</v>
      </c>
      <c r="E242" s="35" t="s">
        <v>57</v>
      </c>
      <c r="F242" s="35" t="s">
        <v>59</v>
      </c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50"/>
    </row>
    <row r="243" spans="1:18" ht="18.75">
      <c r="A243" s="44"/>
      <c r="B243" s="36"/>
      <c r="C243" s="37" t="s">
        <v>34</v>
      </c>
      <c r="D243" s="45"/>
      <c r="E243" s="45"/>
      <c r="F243" s="45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7"/>
    </row>
    <row r="244" spans="1:18" ht="18.75">
      <c r="A244" s="35">
        <v>2</v>
      </c>
      <c r="B244" s="32" t="s">
        <v>40</v>
      </c>
      <c r="C244" s="33" t="s">
        <v>55</v>
      </c>
      <c r="D244" s="57">
        <v>1542240</v>
      </c>
      <c r="E244" s="35" t="s">
        <v>57</v>
      </c>
      <c r="F244" s="35" t="s">
        <v>59</v>
      </c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50"/>
    </row>
    <row r="245" spans="1:18" ht="18.75">
      <c r="A245" s="44"/>
      <c r="B245" s="36"/>
      <c r="C245" s="37" t="s">
        <v>56</v>
      </c>
      <c r="D245" s="45"/>
      <c r="E245" s="45"/>
      <c r="F245" s="45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7"/>
    </row>
    <row r="246" spans="1:18" ht="18.75">
      <c r="A246" s="35">
        <v>3</v>
      </c>
      <c r="B246" s="32" t="s">
        <v>82</v>
      </c>
      <c r="C246" s="33" t="s">
        <v>55</v>
      </c>
      <c r="D246" s="57">
        <v>96000</v>
      </c>
      <c r="E246" s="35" t="s">
        <v>57</v>
      </c>
      <c r="F246" s="35" t="s">
        <v>59</v>
      </c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50"/>
    </row>
    <row r="247" spans="1:18" ht="18.75">
      <c r="A247" s="44"/>
      <c r="B247" s="36"/>
      <c r="C247" s="37" t="s">
        <v>41</v>
      </c>
      <c r="D247" s="45"/>
      <c r="E247" s="45"/>
      <c r="F247" s="45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9"/>
    </row>
    <row r="248" spans="1:18" ht="18.75">
      <c r="A248" s="35">
        <v>1</v>
      </c>
      <c r="B248" s="32" t="s">
        <v>199</v>
      </c>
      <c r="C248" s="33" t="s">
        <v>200</v>
      </c>
      <c r="D248" s="57">
        <v>500000</v>
      </c>
      <c r="E248" s="35" t="s">
        <v>57</v>
      </c>
      <c r="F248" s="35" t="s">
        <v>59</v>
      </c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</row>
    <row r="249" spans="1:18" ht="18.75">
      <c r="A249" s="51"/>
      <c r="B249" s="39"/>
      <c r="C249" s="38"/>
      <c r="D249" s="30"/>
      <c r="E249" s="30"/>
      <c r="F249" s="30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</row>
    <row r="250" spans="1:18" ht="19.5" thickBot="1">
      <c r="A250" s="53"/>
      <c r="B250" s="43"/>
      <c r="C250" s="30" t="s">
        <v>25</v>
      </c>
      <c r="D250" s="91">
        <f>SUM(D242+D244+D246+D248)</f>
        <v>12082240</v>
      </c>
      <c r="E250" s="54"/>
      <c r="F250" s="54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87">
        <v>13</v>
      </c>
    </row>
    <row r="251" spans="1:18" ht="19.5" thickTop="1">
      <c r="A251" s="53"/>
      <c r="B251" s="43"/>
      <c r="C251" s="54"/>
      <c r="D251" s="93"/>
      <c r="E251" s="54"/>
      <c r="F251" s="54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87"/>
    </row>
    <row r="252" spans="1:18" ht="18.75">
      <c r="A252" s="53"/>
      <c r="B252" s="43"/>
      <c r="C252" s="42"/>
      <c r="D252" s="54"/>
      <c r="E252" s="54"/>
      <c r="F252" s="54"/>
      <c r="G252" s="55"/>
      <c r="H252" s="55"/>
      <c r="I252" s="55"/>
      <c r="J252" s="55"/>
      <c r="K252" s="55"/>
      <c r="L252" s="55"/>
      <c r="M252" s="55"/>
      <c r="N252" s="104" t="s">
        <v>229</v>
      </c>
      <c r="O252" s="104"/>
      <c r="P252" s="104"/>
      <c r="Q252" s="104"/>
      <c r="R252" s="104"/>
    </row>
    <row r="253" spans="1:18" ht="18.75">
      <c r="A253" s="53"/>
      <c r="B253" s="43"/>
      <c r="C253" s="42"/>
      <c r="D253" s="54"/>
      <c r="E253" s="54"/>
      <c r="F253" s="54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</row>
    <row r="254" spans="1:18" ht="18.75">
      <c r="A254" s="53"/>
      <c r="B254" s="43"/>
      <c r="C254" s="54"/>
      <c r="D254" s="93"/>
      <c r="E254" s="53"/>
      <c r="F254" s="5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</row>
    <row r="255" spans="1:6" ht="18.75">
      <c r="A255" s="85" t="s">
        <v>35</v>
      </c>
      <c r="B255" s="85"/>
      <c r="C255" s="85"/>
      <c r="D255" s="85"/>
      <c r="E255" s="85"/>
      <c r="F255" s="85"/>
    </row>
    <row r="256" spans="2:7" ht="18.75">
      <c r="B256" s="85" t="s">
        <v>234</v>
      </c>
      <c r="C256" s="85"/>
      <c r="D256" s="85"/>
      <c r="E256" s="85"/>
      <c r="F256" s="85"/>
      <c r="G256" s="85"/>
    </row>
    <row r="257" spans="1:18" ht="18.75">
      <c r="A257" s="28" t="s">
        <v>3</v>
      </c>
      <c r="B257" s="28" t="s">
        <v>4</v>
      </c>
      <c r="C257" s="28" t="s">
        <v>5</v>
      </c>
      <c r="D257" s="28" t="s">
        <v>7</v>
      </c>
      <c r="E257" s="28" t="s">
        <v>9</v>
      </c>
      <c r="F257" s="28" t="s">
        <v>11</v>
      </c>
      <c r="G257" s="103" t="s">
        <v>87</v>
      </c>
      <c r="H257" s="103"/>
      <c r="I257" s="103"/>
      <c r="J257" s="103" t="s">
        <v>88</v>
      </c>
      <c r="K257" s="103"/>
      <c r="L257" s="103"/>
      <c r="M257" s="103"/>
      <c r="N257" s="103"/>
      <c r="O257" s="103"/>
      <c r="P257" s="103"/>
      <c r="Q257" s="103"/>
      <c r="R257" s="103"/>
    </row>
    <row r="258" spans="1:18" ht="44.25">
      <c r="A258" s="30"/>
      <c r="B258" s="30"/>
      <c r="C258" s="30" t="s">
        <v>6</v>
      </c>
      <c r="D258" s="30" t="s">
        <v>8</v>
      </c>
      <c r="E258" s="30" t="s">
        <v>10</v>
      </c>
      <c r="F258" s="30" t="s">
        <v>10</v>
      </c>
      <c r="G258" s="31" t="s">
        <v>12</v>
      </c>
      <c r="H258" s="31" t="s">
        <v>13</v>
      </c>
      <c r="I258" s="31" t="s">
        <v>14</v>
      </c>
      <c r="J258" s="31" t="s">
        <v>15</v>
      </c>
      <c r="K258" s="31" t="s">
        <v>16</v>
      </c>
      <c r="L258" s="31" t="s">
        <v>17</v>
      </c>
      <c r="M258" s="31" t="s">
        <v>18</v>
      </c>
      <c r="N258" s="31" t="s">
        <v>19</v>
      </c>
      <c r="O258" s="31" t="s">
        <v>20</v>
      </c>
      <c r="P258" s="31" t="s">
        <v>21</v>
      </c>
      <c r="Q258" s="31" t="s">
        <v>22</v>
      </c>
      <c r="R258" s="31" t="s">
        <v>23</v>
      </c>
    </row>
    <row r="259" spans="1:18" ht="18.75">
      <c r="A259" s="35" t="s">
        <v>31</v>
      </c>
      <c r="B259" s="35" t="s">
        <v>31</v>
      </c>
      <c r="C259" s="28" t="s">
        <v>31</v>
      </c>
      <c r="D259" s="57" t="s">
        <v>31</v>
      </c>
      <c r="E259" s="35" t="s">
        <v>31</v>
      </c>
      <c r="F259" s="35" t="s">
        <v>31</v>
      </c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</row>
    <row r="260" spans="1:18" ht="18.75">
      <c r="A260" s="51"/>
      <c r="B260" s="39"/>
      <c r="C260" s="56"/>
      <c r="D260" s="30"/>
      <c r="E260" s="30"/>
      <c r="F260" s="30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</row>
    <row r="261" spans="1:18" ht="19.5" thickBot="1">
      <c r="A261" s="53"/>
      <c r="B261" s="43"/>
      <c r="C261" s="30" t="s">
        <v>25</v>
      </c>
      <c r="D261" s="91">
        <f>SUM(D259)</f>
        <v>0</v>
      </c>
      <c r="E261" s="53"/>
      <c r="F261" s="5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</row>
    <row r="262" spans="1:18" ht="19.5" thickTop="1">
      <c r="A262" s="53"/>
      <c r="B262" s="43"/>
      <c r="C262" s="54"/>
      <c r="D262" s="93"/>
      <c r="E262" s="53"/>
      <c r="F262" s="5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</row>
    <row r="263" spans="1:18" ht="18.75">
      <c r="A263" s="53"/>
      <c r="B263" s="43"/>
      <c r="C263" s="54"/>
      <c r="D263" s="93"/>
      <c r="E263" s="53"/>
      <c r="F263" s="5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</row>
    <row r="264" spans="1:18" ht="18.75">
      <c r="A264" s="53"/>
      <c r="B264" s="43"/>
      <c r="C264" s="54"/>
      <c r="D264" s="93"/>
      <c r="E264" s="53"/>
      <c r="F264" s="5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</row>
    <row r="265" spans="1:18" ht="18.75">
      <c r="A265" s="53"/>
      <c r="B265" s="43"/>
      <c r="C265" s="54"/>
      <c r="D265" s="93"/>
      <c r="E265" s="53"/>
      <c r="F265" s="5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</row>
    <row r="266" spans="1:18" ht="18.75">
      <c r="A266" s="53"/>
      <c r="B266" s="43"/>
      <c r="C266" s="54"/>
      <c r="D266" s="93"/>
      <c r="E266" s="53"/>
      <c r="F266" s="5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</row>
    <row r="267" spans="1:18" ht="18.75">
      <c r="A267" s="53"/>
      <c r="B267" s="43"/>
      <c r="C267" s="54"/>
      <c r="D267" s="93"/>
      <c r="E267" s="53"/>
      <c r="F267" s="5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</row>
    <row r="268" spans="1:18" ht="18.75">
      <c r="A268" s="53"/>
      <c r="B268" s="43"/>
      <c r="C268" s="54"/>
      <c r="D268" s="93"/>
      <c r="E268" s="53"/>
      <c r="F268" s="5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</row>
    <row r="269" spans="1:18" ht="18.75">
      <c r="A269" s="53"/>
      <c r="B269" s="43"/>
      <c r="C269" s="54"/>
      <c r="D269" s="93"/>
      <c r="E269" s="53"/>
      <c r="F269" s="5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</row>
    <row r="270" spans="1:18" ht="18.75">
      <c r="A270" s="53"/>
      <c r="B270" s="43"/>
      <c r="C270" s="54"/>
      <c r="D270" s="93"/>
      <c r="E270" s="53"/>
      <c r="F270" s="5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</row>
    <row r="271" spans="1:18" ht="18.75">
      <c r="A271" s="53"/>
      <c r="B271" s="43"/>
      <c r="C271" s="54"/>
      <c r="D271" s="93"/>
      <c r="E271" s="53"/>
      <c r="F271" s="5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</row>
    <row r="272" spans="1:18" ht="18.75">
      <c r="A272" s="53"/>
      <c r="B272" s="43"/>
      <c r="C272" s="54"/>
      <c r="D272" s="93"/>
      <c r="E272" s="53"/>
      <c r="F272" s="5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</row>
    <row r="273" spans="1:18" ht="18.75">
      <c r="A273" s="53"/>
      <c r="B273" s="43"/>
      <c r="C273" s="54"/>
      <c r="D273" s="93"/>
      <c r="E273" s="53"/>
      <c r="F273" s="5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</row>
    <row r="274" spans="1:18" ht="18.75">
      <c r="A274" s="53"/>
      <c r="B274" s="43"/>
      <c r="C274" s="54"/>
      <c r="D274" s="93"/>
      <c r="E274" s="53"/>
      <c r="F274" s="5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</row>
    <row r="275" spans="1:18" ht="18.75">
      <c r="A275" s="53"/>
      <c r="B275" s="43"/>
      <c r="C275" s="54"/>
      <c r="D275" s="93"/>
      <c r="E275" s="53"/>
      <c r="F275" s="5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</row>
    <row r="276" spans="1:18" ht="18.75">
      <c r="A276" s="53"/>
      <c r="B276" s="43"/>
      <c r="C276" s="54"/>
      <c r="D276" s="93"/>
      <c r="E276" s="53"/>
      <c r="F276" s="5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</row>
    <row r="277" spans="1:18" ht="18.75">
      <c r="A277" s="53"/>
      <c r="B277" s="43"/>
      <c r="C277" s="54"/>
      <c r="D277" s="93"/>
      <c r="E277" s="53"/>
      <c r="F277" s="5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</row>
    <row r="278" spans="1:18" ht="18.75">
      <c r="A278" s="53"/>
      <c r="B278" s="43"/>
      <c r="C278" s="54"/>
      <c r="D278" s="93"/>
      <c r="E278" s="53"/>
      <c r="F278" s="5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87">
        <v>14</v>
      </c>
    </row>
    <row r="279" spans="1:18" ht="18.75">
      <c r="A279" s="53"/>
      <c r="B279" s="43"/>
      <c r="C279" s="54"/>
      <c r="D279" s="93"/>
      <c r="E279" s="53"/>
      <c r="F279" s="5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87"/>
    </row>
    <row r="280" spans="14:18" ht="18.75">
      <c r="N280" s="104" t="s">
        <v>229</v>
      </c>
      <c r="O280" s="104"/>
      <c r="P280" s="104"/>
      <c r="Q280" s="104"/>
      <c r="R280" s="104"/>
    </row>
    <row r="281" spans="1:6" ht="18.75">
      <c r="A281" s="85" t="s">
        <v>36</v>
      </c>
      <c r="B281" s="85"/>
      <c r="C281" s="85"/>
      <c r="D281" s="85"/>
      <c r="E281" s="85"/>
      <c r="F281" s="85"/>
    </row>
    <row r="282" spans="2:7" ht="18.75">
      <c r="B282" s="85" t="s">
        <v>235</v>
      </c>
      <c r="C282" s="85"/>
      <c r="D282" s="85"/>
      <c r="E282" s="85"/>
      <c r="F282" s="85"/>
      <c r="G282" s="85"/>
    </row>
    <row r="283" spans="1:18" ht="18.75">
      <c r="A283" s="28" t="s">
        <v>3</v>
      </c>
      <c r="B283" s="28" t="s">
        <v>4</v>
      </c>
      <c r="C283" s="28" t="s">
        <v>5</v>
      </c>
      <c r="D283" s="28" t="s">
        <v>7</v>
      </c>
      <c r="E283" s="28" t="s">
        <v>9</v>
      </c>
      <c r="F283" s="28" t="s">
        <v>11</v>
      </c>
      <c r="G283" s="103" t="s">
        <v>87</v>
      </c>
      <c r="H283" s="103"/>
      <c r="I283" s="103"/>
      <c r="J283" s="103" t="s">
        <v>88</v>
      </c>
      <c r="K283" s="103"/>
      <c r="L283" s="103"/>
      <c r="M283" s="103"/>
      <c r="N283" s="103"/>
      <c r="O283" s="103"/>
      <c r="P283" s="103"/>
      <c r="Q283" s="103"/>
      <c r="R283" s="103"/>
    </row>
    <row r="284" spans="1:18" ht="44.25">
      <c r="A284" s="30"/>
      <c r="B284" s="30"/>
      <c r="C284" s="30" t="s">
        <v>6</v>
      </c>
      <c r="D284" s="30" t="s">
        <v>8</v>
      </c>
      <c r="E284" s="30" t="s">
        <v>10</v>
      </c>
      <c r="F284" s="30" t="s">
        <v>10</v>
      </c>
      <c r="G284" s="31" t="s">
        <v>12</v>
      </c>
      <c r="H284" s="31" t="s">
        <v>13</v>
      </c>
      <c r="I284" s="31" t="s">
        <v>14</v>
      </c>
      <c r="J284" s="31" t="s">
        <v>15</v>
      </c>
      <c r="K284" s="31" t="s">
        <v>16</v>
      </c>
      <c r="L284" s="31" t="s">
        <v>17</v>
      </c>
      <c r="M284" s="31" t="s">
        <v>18</v>
      </c>
      <c r="N284" s="31" t="s">
        <v>19</v>
      </c>
      <c r="O284" s="31" t="s">
        <v>20</v>
      </c>
      <c r="P284" s="31" t="s">
        <v>21</v>
      </c>
      <c r="Q284" s="31" t="s">
        <v>22</v>
      </c>
      <c r="R284" s="31" t="s">
        <v>23</v>
      </c>
    </row>
    <row r="285" spans="1:18" s="42" customFormat="1" ht="18.75">
      <c r="A285" s="35">
        <v>1</v>
      </c>
      <c r="B285" s="32" t="s">
        <v>203</v>
      </c>
      <c r="C285" s="35" t="s">
        <v>204</v>
      </c>
      <c r="D285" s="57">
        <v>20000</v>
      </c>
      <c r="E285" s="35" t="s">
        <v>57</v>
      </c>
      <c r="F285" s="35" t="s">
        <v>30</v>
      </c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</row>
    <row r="286" spans="1:18" s="42" customFormat="1" ht="18.75">
      <c r="A286" s="51"/>
      <c r="B286" s="39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</row>
    <row r="287" spans="1:18" s="42" customFormat="1" ht="18.75">
      <c r="A287" s="35">
        <v>2</v>
      </c>
      <c r="B287" s="33" t="s">
        <v>206</v>
      </c>
      <c r="C287" s="33" t="s">
        <v>207</v>
      </c>
      <c r="D287" s="57">
        <v>40000</v>
      </c>
      <c r="E287" s="35" t="s">
        <v>24</v>
      </c>
      <c r="F287" s="33" t="s">
        <v>30</v>
      </c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</row>
    <row r="288" spans="1:18" s="42" customFormat="1" ht="18.75">
      <c r="A288" s="51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</row>
    <row r="289" spans="3:4" ht="19.5" thickBot="1">
      <c r="C289" s="30" t="s">
        <v>25</v>
      </c>
      <c r="D289" s="91">
        <f>SUM(D285+D287)</f>
        <v>60000</v>
      </c>
    </row>
    <row r="290" spans="2:7" ht="19.5" thickTop="1">
      <c r="B290" s="85" t="s">
        <v>236</v>
      </c>
      <c r="C290" s="85"/>
      <c r="D290" s="85"/>
      <c r="E290" s="85"/>
      <c r="F290" s="85"/>
      <c r="G290" s="85"/>
    </row>
    <row r="291" spans="1:18" ht="18.75">
      <c r="A291" s="28" t="s">
        <v>3</v>
      </c>
      <c r="B291" s="28" t="s">
        <v>4</v>
      </c>
      <c r="C291" s="28" t="s">
        <v>5</v>
      </c>
      <c r="D291" s="28" t="s">
        <v>7</v>
      </c>
      <c r="E291" s="28" t="s">
        <v>9</v>
      </c>
      <c r="F291" s="28" t="s">
        <v>11</v>
      </c>
      <c r="G291" s="103" t="s">
        <v>87</v>
      </c>
      <c r="H291" s="103"/>
      <c r="I291" s="103"/>
      <c r="J291" s="103" t="s">
        <v>88</v>
      </c>
      <c r="K291" s="103"/>
      <c r="L291" s="103"/>
      <c r="M291" s="103"/>
      <c r="N291" s="103"/>
      <c r="O291" s="103"/>
      <c r="P291" s="103"/>
      <c r="Q291" s="103"/>
      <c r="R291" s="103"/>
    </row>
    <row r="292" spans="1:18" ht="44.25">
      <c r="A292" s="30"/>
      <c r="B292" s="30"/>
      <c r="C292" s="30" t="s">
        <v>6</v>
      </c>
      <c r="D292" s="30" t="s">
        <v>8</v>
      </c>
      <c r="E292" s="30" t="s">
        <v>10</v>
      </c>
      <c r="F292" s="30" t="s">
        <v>10</v>
      </c>
      <c r="G292" s="31" t="s">
        <v>12</v>
      </c>
      <c r="H292" s="31" t="s">
        <v>13</v>
      </c>
      <c r="I292" s="31" t="s">
        <v>14</v>
      </c>
      <c r="J292" s="31" t="s">
        <v>15</v>
      </c>
      <c r="K292" s="31" t="s">
        <v>16</v>
      </c>
      <c r="L292" s="31" t="s">
        <v>17</v>
      </c>
      <c r="M292" s="31" t="s">
        <v>18</v>
      </c>
      <c r="N292" s="31" t="s">
        <v>19</v>
      </c>
      <c r="O292" s="31" t="s">
        <v>20</v>
      </c>
      <c r="P292" s="31" t="s">
        <v>21</v>
      </c>
      <c r="Q292" s="31" t="s">
        <v>22</v>
      </c>
      <c r="R292" s="31" t="s">
        <v>23</v>
      </c>
    </row>
    <row r="293" spans="1:18" ht="18.75">
      <c r="A293" s="44">
        <v>1</v>
      </c>
      <c r="B293" s="36" t="s">
        <v>205</v>
      </c>
      <c r="C293" s="33" t="s">
        <v>71</v>
      </c>
      <c r="D293" s="57">
        <v>20000</v>
      </c>
      <c r="E293" s="35" t="s">
        <v>24</v>
      </c>
      <c r="F293" s="33" t="s">
        <v>30</v>
      </c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</row>
    <row r="294" spans="1:18" ht="18.75">
      <c r="A294" s="44"/>
      <c r="B294" s="36"/>
      <c r="C294" s="37" t="s">
        <v>72</v>
      </c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</row>
    <row r="295" spans="1:18" ht="18.75">
      <c r="A295" s="51"/>
      <c r="B295" s="39"/>
      <c r="C295" s="38"/>
      <c r="D295" s="39"/>
      <c r="E295" s="51"/>
      <c r="F295" s="51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</row>
    <row r="296" spans="1:18" ht="18.75">
      <c r="A296" s="35">
        <v>2</v>
      </c>
      <c r="B296" s="33" t="s">
        <v>208</v>
      </c>
      <c r="C296" s="33" t="s">
        <v>210</v>
      </c>
      <c r="D296" s="57">
        <v>400000</v>
      </c>
      <c r="E296" s="35" t="s">
        <v>57</v>
      </c>
      <c r="F296" s="35" t="s">
        <v>211</v>
      </c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</row>
    <row r="297" spans="1:18" ht="18.75">
      <c r="A297" s="44"/>
      <c r="B297" s="37" t="s">
        <v>209</v>
      </c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</row>
    <row r="298" spans="1:18" ht="18.75">
      <c r="A298" s="35">
        <v>3</v>
      </c>
      <c r="B298" s="32" t="s">
        <v>212</v>
      </c>
      <c r="C298" s="32" t="s">
        <v>212</v>
      </c>
      <c r="D298" s="57">
        <v>30000</v>
      </c>
      <c r="E298" s="35" t="s">
        <v>214</v>
      </c>
      <c r="F298" s="35" t="s">
        <v>30</v>
      </c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2"/>
    </row>
    <row r="299" spans="1:18" ht="18.75">
      <c r="A299" s="44"/>
      <c r="B299" s="36" t="s">
        <v>213</v>
      </c>
      <c r="C299" s="36" t="s">
        <v>213</v>
      </c>
      <c r="E299" s="44" t="s">
        <v>215</v>
      </c>
      <c r="F299" s="44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98"/>
    </row>
    <row r="300" spans="1:18" ht="18.75">
      <c r="A300" s="51"/>
      <c r="B300" s="39"/>
      <c r="C300" s="39"/>
      <c r="D300" s="59"/>
      <c r="E300" s="51" t="s">
        <v>216</v>
      </c>
      <c r="F300" s="51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98"/>
    </row>
    <row r="301" spans="1:18" ht="18.75">
      <c r="A301" s="35">
        <v>4</v>
      </c>
      <c r="B301" s="32" t="s">
        <v>217</v>
      </c>
      <c r="C301" s="33" t="s">
        <v>237</v>
      </c>
      <c r="D301" s="57">
        <v>1000</v>
      </c>
      <c r="E301" s="35" t="s">
        <v>57</v>
      </c>
      <c r="F301" s="35" t="s">
        <v>30</v>
      </c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2"/>
    </row>
    <row r="302" spans="1:18" ht="18.75">
      <c r="A302" s="35">
        <v>5</v>
      </c>
      <c r="B302" s="32" t="s">
        <v>218</v>
      </c>
      <c r="C302" s="32" t="s">
        <v>218</v>
      </c>
      <c r="D302" s="57">
        <v>250000</v>
      </c>
      <c r="E302" s="35" t="s">
        <v>57</v>
      </c>
      <c r="F302" s="35" t="s">
        <v>30</v>
      </c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2"/>
    </row>
    <row r="303" spans="1:18" ht="18.75">
      <c r="A303" s="51"/>
      <c r="B303" s="39" t="s">
        <v>219</v>
      </c>
      <c r="C303" s="39" t="s">
        <v>219</v>
      </c>
      <c r="D303" s="39"/>
      <c r="E303" s="51"/>
      <c r="F303" s="51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</row>
    <row r="304" spans="3:18" ht="27" customHeight="1" thickBot="1">
      <c r="C304" s="30" t="s">
        <v>25</v>
      </c>
      <c r="D304" s="91">
        <f>SUM(D293+D296+D298+D301+D302)</f>
        <v>701000</v>
      </c>
      <c r="R304" s="87">
        <v>15</v>
      </c>
    </row>
    <row r="305" spans="3:4" ht="27" customHeight="1" thickTop="1">
      <c r="C305" s="54"/>
      <c r="D305" s="93"/>
    </row>
    <row r="306" spans="3:4" ht="16.5" customHeight="1">
      <c r="C306" s="54"/>
      <c r="D306" s="93"/>
    </row>
    <row r="307" spans="1:18" ht="18.75">
      <c r="A307" s="53"/>
      <c r="B307" s="43"/>
      <c r="C307" s="54"/>
      <c r="D307" s="93"/>
      <c r="E307" s="53"/>
      <c r="F307" s="53"/>
      <c r="G307" s="43"/>
      <c r="H307" s="43"/>
      <c r="I307" s="43"/>
      <c r="J307" s="43"/>
      <c r="K307" s="43"/>
      <c r="L307" s="43"/>
      <c r="M307" s="43"/>
      <c r="N307" s="104" t="s">
        <v>229</v>
      </c>
      <c r="O307" s="104"/>
      <c r="P307" s="104"/>
      <c r="Q307" s="104"/>
      <c r="R307" s="104"/>
    </row>
    <row r="308" spans="1:18" ht="18.75">
      <c r="A308" s="102" t="s">
        <v>39</v>
      </c>
      <c r="B308" s="102"/>
      <c r="C308" s="102"/>
      <c r="D308" s="93"/>
      <c r="E308" s="53"/>
      <c r="F308" s="5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</row>
    <row r="309" spans="1:6" ht="18.75">
      <c r="A309" s="83"/>
      <c r="B309" s="85"/>
      <c r="C309" s="85"/>
      <c r="D309" s="85"/>
      <c r="E309" s="85"/>
      <c r="F309" s="85"/>
    </row>
    <row r="310" spans="2:7" ht="18.75">
      <c r="B310" s="85" t="s">
        <v>244</v>
      </c>
      <c r="C310" s="85"/>
      <c r="D310" s="85"/>
      <c r="E310" s="85"/>
      <c r="F310" s="85"/>
      <c r="G310" s="85"/>
    </row>
    <row r="311" spans="1:18" ht="18.75">
      <c r="A311" s="28" t="s">
        <v>3</v>
      </c>
      <c r="B311" s="28" t="s">
        <v>4</v>
      </c>
      <c r="C311" s="28" t="s">
        <v>5</v>
      </c>
      <c r="D311" s="28" t="s">
        <v>7</v>
      </c>
      <c r="E311" s="28" t="s">
        <v>9</v>
      </c>
      <c r="F311" s="28" t="s">
        <v>11</v>
      </c>
      <c r="G311" s="103" t="s">
        <v>87</v>
      </c>
      <c r="H311" s="103"/>
      <c r="I311" s="103"/>
      <c r="J311" s="103" t="s">
        <v>88</v>
      </c>
      <c r="K311" s="103"/>
      <c r="L311" s="103"/>
      <c r="M311" s="103"/>
      <c r="N311" s="103"/>
      <c r="O311" s="103"/>
      <c r="P311" s="103"/>
      <c r="Q311" s="103"/>
      <c r="R311" s="103"/>
    </row>
    <row r="312" spans="1:18" ht="44.25">
      <c r="A312" s="30"/>
      <c r="B312" s="30"/>
      <c r="C312" s="30" t="s">
        <v>6</v>
      </c>
      <c r="D312" s="30" t="s">
        <v>8</v>
      </c>
      <c r="E312" s="30" t="s">
        <v>10</v>
      </c>
      <c r="F312" s="30" t="s">
        <v>10</v>
      </c>
      <c r="G312" s="31" t="s">
        <v>12</v>
      </c>
      <c r="H312" s="31" t="s">
        <v>13</v>
      </c>
      <c r="I312" s="31" t="s">
        <v>14</v>
      </c>
      <c r="J312" s="31" t="s">
        <v>15</v>
      </c>
      <c r="K312" s="31" t="s">
        <v>16</v>
      </c>
      <c r="L312" s="31" t="s">
        <v>17</v>
      </c>
      <c r="M312" s="31" t="s">
        <v>18</v>
      </c>
      <c r="N312" s="31" t="s">
        <v>19</v>
      </c>
      <c r="O312" s="31" t="s">
        <v>20</v>
      </c>
      <c r="P312" s="31" t="s">
        <v>21</v>
      </c>
      <c r="Q312" s="31" t="s">
        <v>22</v>
      </c>
      <c r="R312" s="31" t="s">
        <v>23</v>
      </c>
    </row>
    <row r="313" spans="1:18" ht="18.75">
      <c r="A313" s="35">
        <v>1</v>
      </c>
      <c r="B313" s="33" t="s">
        <v>79</v>
      </c>
      <c r="C313" s="33" t="s">
        <v>83</v>
      </c>
      <c r="D313" s="57">
        <v>60000</v>
      </c>
      <c r="E313" s="35" t="s">
        <v>24</v>
      </c>
      <c r="F313" s="35" t="s">
        <v>30</v>
      </c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</row>
    <row r="314" spans="1:18" ht="21" customHeight="1">
      <c r="A314" s="51"/>
      <c r="B314" s="39" t="s">
        <v>70</v>
      </c>
      <c r="C314" s="38" t="s">
        <v>84</v>
      </c>
      <c r="D314" s="39"/>
      <c r="E314" s="51"/>
      <c r="F314" s="51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</row>
    <row r="315" spans="1:18" ht="21" customHeight="1" thickBot="1">
      <c r="A315" s="66"/>
      <c r="B315" s="63"/>
      <c r="C315" s="96" t="s">
        <v>25</v>
      </c>
      <c r="D315" s="97">
        <f>SUM(D313)</f>
        <v>60000</v>
      </c>
      <c r="E315" s="73"/>
      <c r="F315" s="66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</row>
    <row r="316" spans="1:18" ht="21" customHeight="1" thickTop="1">
      <c r="A316" s="53"/>
      <c r="B316" s="43"/>
      <c r="C316" s="42"/>
      <c r="D316" s="43"/>
      <c r="E316" s="53"/>
      <c r="F316" s="5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</row>
    <row r="317" spans="1:18" ht="21" customHeight="1">
      <c r="A317" s="53"/>
      <c r="B317" s="43"/>
      <c r="C317" s="42"/>
      <c r="D317" s="43"/>
      <c r="E317" s="53"/>
      <c r="F317" s="5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</row>
    <row r="318" spans="2:7" ht="21" customHeight="1">
      <c r="B318" s="85" t="s">
        <v>245</v>
      </c>
      <c r="C318" s="85"/>
      <c r="D318" s="85"/>
      <c r="E318" s="85"/>
      <c r="F318" s="85"/>
      <c r="G318" s="85"/>
    </row>
    <row r="319" spans="1:18" ht="21" customHeight="1">
      <c r="A319" s="28" t="s">
        <v>3</v>
      </c>
      <c r="B319" s="28" t="s">
        <v>4</v>
      </c>
      <c r="C319" s="28" t="s">
        <v>5</v>
      </c>
      <c r="D319" s="28" t="s">
        <v>7</v>
      </c>
      <c r="E319" s="28" t="s">
        <v>9</v>
      </c>
      <c r="F319" s="28" t="s">
        <v>11</v>
      </c>
      <c r="G319" s="103" t="s">
        <v>87</v>
      </c>
      <c r="H319" s="103"/>
      <c r="I319" s="103"/>
      <c r="J319" s="103" t="s">
        <v>88</v>
      </c>
      <c r="K319" s="103"/>
      <c r="L319" s="103"/>
      <c r="M319" s="103"/>
      <c r="N319" s="103"/>
      <c r="O319" s="103"/>
      <c r="P319" s="103"/>
      <c r="Q319" s="103"/>
      <c r="R319" s="103"/>
    </row>
    <row r="320" spans="1:18" ht="21" customHeight="1">
      <c r="A320" s="30"/>
      <c r="B320" s="30"/>
      <c r="C320" s="30" t="s">
        <v>6</v>
      </c>
      <c r="D320" s="30" t="s">
        <v>8</v>
      </c>
      <c r="E320" s="30" t="s">
        <v>10</v>
      </c>
      <c r="F320" s="30" t="s">
        <v>10</v>
      </c>
      <c r="G320" s="31" t="s">
        <v>12</v>
      </c>
      <c r="H320" s="31" t="s">
        <v>13</v>
      </c>
      <c r="I320" s="31" t="s">
        <v>14</v>
      </c>
      <c r="J320" s="31" t="s">
        <v>15</v>
      </c>
      <c r="K320" s="31" t="s">
        <v>16</v>
      </c>
      <c r="L320" s="31" t="s">
        <v>17</v>
      </c>
      <c r="M320" s="31" t="s">
        <v>18</v>
      </c>
      <c r="N320" s="31" t="s">
        <v>19</v>
      </c>
      <c r="O320" s="31" t="s">
        <v>20</v>
      </c>
      <c r="P320" s="31" t="s">
        <v>21</v>
      </c>
      <c r="Q320" s="31" t="s">
        <v>22</v>
      </c>
      <c r="R320" s="31" t="s">
        <v>23</v>
      </c>
    </row>
    <row r="321" spans="1:18" ht="18.75">
      <c r="A321" s="35">
        <v>1</v>
      </c>
      <c r="B321" s="33" t="s">
        <v>81</v>
      </c>
      <c r="C321" s="33" t="s">
        <v>67</v>
      </c>
      <c r="D321" s="57">
        <v>60000</v>
      </c>
      <c r="E321" s="33" t="s">
        <v>57</v>
      </c>
      <c r="F321" s="35" t="s">
        <v>30</v>
      </c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</row>
    <row r="322" spans="1:18" ht="18.75">
      <c r="A322" s="44"/>
      <c r="B322" s="37" t="s">
        <v>80</v>
      </c>
      <c r="C322" s="37" t="s">
        <v>68</v>
      </c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</row>
    <row r="323" spans="1:18" ht="18.75">
      <c r="A323" s="44"/>
      <c r="B323" s="38"/>
      <c r="C323" s="38" t="s">
        <v>69</v>
      </c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</row>
    <row r="324" spans="1:18" ht="18.75">
      <c r="A324" s="35">
        <v>2</v>
      </c>
      <c r="B324" s="32" t="s">
        <v>220</v>
      </c>
      <c r="C324" s="33" t="s">
        <v>222</v>
      </c>
      <c r="D324" s="57">
        <v>150000</v>
      </c>
      <c r="E324" s="33" t="s">
        <v>57</v>
      </c>
      <c r="F324" s="35" t="s">
        <v>30</v>
      </c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</row>
    <row r="325" spans="1:18" ht="18.75">
      <c r="A325" s="44"/>
      <c r="B325" s="36" t="s">
        <v>221</v>
      </c>
      <c r="C325" s="36" t="s">
        <v>221</v>
      </c>
      <c r="D325" s="58"/>
      <c r="E325" s="44"/>
      <c r="F325" s="44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</row>
    <row r="326" spans="1:18" ht="18.75">
      <c r="A326" s="51"/>
      <c r="B326" s="39"/>
      <c r="C326" s="38"/>
      <c r="D326" s="39"/>
      <c r="E326" s="51"/>
      <c r="F326" s="51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</row>
    <row r="327" spans="1:18" ht="18.75">
      <c r="A327" s="35">
        <v>3</v>
      </c>
      <c r="B327" s="33" t="s">
        <v>223</v>
      </c>
      <c r="C327" s="33" t="s">
        <v>225</v>
      </c>
      <c r="D327" s="57">
        <v>30000</v>
      </c>
      <c r="E327" s="33" t="s">
        <v>57</v>
      </c>
      <c r="F327" s="35" t="s">
        <v>30</v>
      </c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</row>
    <row r="328" spans="1:18" ht="18.75">
      <c r="A328" s="44"/>
      <c r="B328" s="37" t="s">
        <v>224</v>
      </c>
      <c r="C328" s="37"/>
      <c r="D328" s="37"/>
      <c r="E328" s="44"/>
      <c r="F328" s="44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</row>
    <row r="329" spans="1:18" ht="18.75">
      <c r="A329" s="35">
        <v>4</v>
      </c>
      <c r="B329" s="32" t="s">
        <v>223</v>
      </c>
      <c r="C329" s="33" t="s">
        <v>227</v>
      </c>
      <c r="D329" s="57">
        <v>50000</v>
      </c>
      <c r="E329" s="35" t="s">
        <v>57</v>
      </c>
      <c r="F329" s="35" t="s">
        <v>30</v>
      </c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</row>
    <row r="330" spans="1:18" ht="18.75">
      <c r="A330" s="44"/>
      <c r="B330" s="36" t="s">
        <v>226</v>
      </c>
      <c r="C330" s="37"/>
      <c r="D330" s="36"/>
      <c r="E330" s="44"/>
      <c r="F330" s="44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</row>
    <row r="331" spans="1:18" ht="18.75">
      <c r="A331" s="51"/>
      <c r="B331" s="39"/>
      <c r="C331" s="51"/>
      <c r="D331" s="39"/>
      <c r="E331" s="51"/>
      <c r="F331" s="51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</row>
    <row r="332" spans="1:18" ht="19.5" thickBot="1">
      <c r="A332" s="53"/>
      <c r="B332" s="43"/>
      <c r="C332" s="30" t="s">
        <v>38</v>
      </c>
      <c r="D332" s="91">
        <f>SUM(D321+D324+D327+D329)</f>
        <v>290000</v>
      </c>
      <c r="E332" s="53"/>
      <c r="F332" s="5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87">
        <v>16</v>
      </c>
    </row>
    <row r="333" ht="19.5" thickTop="1"/>
    <row r="354" ht="18.75"/>
    <row r="355" ht="18.75"/>
    <row r="356" ht="18.75"/>
    <row r="357" ht="18.75"/>
    <row r="358" ht="18.75"/>
    <row r="359" ht="18.75"/>
    <row r="360" ht="18.75"/>
    <row r="361" ht="18.75"/>
    <row r="362" ht="18.75"/>
    <row r="363" ht="18.75"/>
  </sheetData>
  <sheetProtection/>
  <mergeCells count="47">
    <mergeCell ref="N1:R1"/>
    <mergeCell ref="N29:R29"/>
    <mergeCell ref="N57:R57"/>
    <mergeCell ref="N85:R85"/>
    <mergeCell ref="N115:R115"/>
    <mergeCell ref="N113:R113"/>
    <mergeCell ref="N141:R141"/>
    <mergeCell ref="N168:R168"/>
    <mergeCell ref="G319:I319"/>
    <mergeCell ref="J319:R319"/>
    <mergeCell ref="N196:R196"/>
    <mergeCell ref="N224:R224"/>
    <mergeCell ref="N252:R252"/>
    <mergeCell ref="N280:R280"/>
    <mergeCell ref="N307:R307"/>
    <mergeCell ref="G257:I257"/>
    <mergeCell ref="J257:R257"/>
    <mergeCell ref="G240:I240"/>
    <mergeCell ref="J240:R240"/>
    <mergeCell ref="G311:I311"/>
    <mergeCell ref="J311:R311"/>
    <mergeCell ref="G87:I87"/>
    <mergeCell ref="J87:R87"/>
    <mergeCell ref="G283:I283"/>
    <mergeCell ref="J283:R283"/>
    <mergeCell ref="G291:I291"/>
    <mergeCell ref="J291:R291"/>
    <mergeCell ref="A2:R2"/>
    <mergeCell ref="A3:R3"/>
    <mergeCell ref="A4:R4"/>
    <mergeCell ref="G7:I7"/>
    <mergeCell ref="J7:R7"/>
    <mergeCell ref="G145:I145"/>
    <mergeCell ref="J145:R145"/>
    <mergeCell ref="G31:I31"/>
    <mergeCell ref="J31:R31"/>
    <mergeCell ref="G59:I59"/>
    <mergeCell ref="A308:C308"/>
    <mergeCell ref="G116:I116"/>
    <mergeCell ref="J116:R116"/>
    <mergeCell ref="J59:R59"/>
    <mergeCell ref="G226:I226"/>
    <mergeCell ref="J226:R226"/>
    <mergeCell ref="G199:I199"/>
    <mergeCell ref="J199:R199"/>
    <mergeCell ref="G172:I172"/>
    <mergeCell ref="J172:R172"/>
  </mergeCells>
  <printOptions/>
  <pageMargins left="0.27" right="0.28" top="0.74" bottom="0.2" header="0.5118110236220472" footer="0.37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SheetLayoutView="100" zoomScalePageLayoutView="0" workbookViewId="0" topLeftCell="A1">
      <selection activeCell="D25" sqref="D25"/>
    </sheetView>
  </sheetViews>
  <sheetFormatPr defaultColWidth="9.140625" defaultRowHeight="12.75"/>
  <cols>
    <col min="1" max="1" width="54.421875" style="2" customWidth="1"/>
    <col min="2" max="2" width="15.8515625" style="2" customWidth="1"/>
    <col min="3" max="3" width="17.57421875" style="2" customWidth="1"/>
    <col min="4" max="4" width="18.28125" style="2" customWidth="1"/>
    <col min="5" max="5" width="19.8515625" style="2" customWidth="1"/>
    <col min="6" max="6" width="16.28125" style="2" customWidth="1"/>
    <col min="7" max="16384" width="9.140625" style="2" customWidth="1"/>
  </cols>
  <sheetData>
    <row r="1" ht="19.5">
      <c r="F1" s="1" t="s">
        <v>240</v>
      </c>
    </row>
    <row r="2" spans="1:6" ht="19.5">
      <c r="A2" s="105" t="s">
        <v>42</v>
      </c>
      <c r="B2" s="105"/>
      <c r="C2" s="105"/>
      <c r="D2" s="105"/>
      <c r="E2" s="105"/>
      <c r="F2" s="105"/>
    </row>
    <row r="3" spans="1:6" ht="19.5">
      <c r="A3" s="105" t="s">
        <v>85</v>
      </c>
      <c r="B3" s="105"/>
      <c r="C3" s="105"/>
      <c r="D3" s="105"/>
      <c r="E3" s="105"/>
      <c r="F3" s="105"/>
    </row>
    <row r="4" spans="1:6" ht="19.5">
      <c r="A4" s="105" t="s">
        <v>0</v>
      </c>
      <c r="B4" s="105"/>
      <c r="C4" s="105"/>
      <c r="D4" s="105"/>
      <c r="E4" s="105"/>
      <c r="F4" s="105"/>
    </row>
    <row r="5" spans="1:6" ht="19.5">
      <c r="A5" s="1"/>
      <c r="B5" s="1"/>
      <c r="C5" s="1"/>
      <c r="D5" s="1"/>
      <c r="E5" s="1"/>
      <c r="F5" s="1"/>
    </row>
    <row r="6" spans="1:6" ht="19.5">
      <c r="A6" s="3" t="s">
        <v>43</v>
      </c>
      <c r="B6" s="3" t="s">
        <v>44</v>
      </c>
      <c r="C6" s="3" t="s">
        <v>46</v>
      </c>
      <c r="D6" s="3" t="s">
        <v>48</v>
      </c>
      <c r="E6" s="3" t="s">
        <v>46</v>
      </c>
      <c r="F6" s="3" t="s">
        <v>50</v>
      </c>
    </row>
    <row r="7" spans="1:6" ht="19.5">
      <c r="A7" s="4"/>
      <c r="B7" s="4" t="s">
        <v>45</v>
      </c>
      <c r="C7" s="4" t="s">
        <v>47</v>
      </c>
      <c r="D7" s="4" t="s">
        <v>7</v>
      </c>
      <c r="E7" s="4" t="s">
        <v>49</v>
      </c>
      <c r="F7" s="4"/>
    </row>
    <row r="8" spans="1:6" ht="19.5">
      <c r="A8" s="5" t="s">
        <v>1</v>
      </c>
      <c r="B8" s="5"/>
      <c r="C8" s="5"/>
      <c r="D8" s="5"/>
      <c r="E8" s="5"/>
      <c r="F8" s="5"/>
    </row>
    <row r="9" spans="1:6" ht="19.5">
      <c r="A9" s="6" t="s">
        <v>228</v>
      </c>
      <c r="B9" s="7">
        <v>19</v>
      </c>
      <c r="C9" s="8">
        <f>SUM(B9*100/B39)</f>
        <v>30.64516129032258</v>
      </c>
      <c r="D9" s="9">
        <f>SUM(Sheet1!D99)</f>
        <v>4916913</v>
      </c>
      <c r="E9" s="8">
        <f>SUM(D9*100/D39)</f>
        <v>21.741110394795836</v>
      </c>
      <c r="F9" s="7" t="s">
        <v>93</v>
      </c>
    </row>
    <row r="10" spans="1:6" ht="19.5">
      <c r="A10" s="6" t="s">
        <v>239</v>
      </c>
      <c r="B10" s="7">
        <v>1</v>
      </c>
      <c r="C10" s="8">
        <f>SUM(B10*100/62)</f>
        <v>1.6129032258064515</v>
      </c>
      <c r="D10" s="9">
        <f>SUM(Sheet1!D121)</f>
        <v>40000</v>
      </c>
      <c r="E10" s="8">
        <f>SUM(D10*100/D39)</f>
        <v>0.176867968945522</v>
      </c>
      <c r="F10" s="7" t="s">
        <v>59</v>
      </c>
    </row>
    <row r="11" spans="1:6" ht="20.25" thickBot="1">
      <c r="A11" s="11" t="s">
        <v>51</v>
      </c>
      <c r="B11" s="11">
        <f>SUM(B9:B10)</f>
        <v>20</v>
      </c>
      <c r="C11" s="12">
        <f>SUM(B11*100/62)</f>
        <v>32.25806451612903</v>
      </c>
      <c r="D11" s="13">
        <f>SUM(D9:D10)</f>
        <v>4956913</v>
      </c>
      <c r="E11" s="12">
        <f>SUM(D11*100/D39)</f>
        <v>21.91797836374136</v>
      </c>
      <c r="F11" s="11"/>
    </row>
    <row r="12" spans="1:6" ht="20.25" thickTop="1">
      <c r="A12" s="14" t="s">
        <v>52</v>
      </c>
      <c r="B12" s="15"/>
      <c r="C12" s="15"/>
      <c r="D12" s="15"/>
      <c r="E12" s="15"/>
      <c r="F12" s="15"/>
    </row>
    <row r="13" spans="1:6" ht="19.5">
      <c r="A13" s="16" t="s">
        <v>53</v>
      </c>
      <c r="B13" s="10"/>
      <c r="C13" s="10"/>
      <c r="D13" s="10"/>
      <c r="E13" s="10"/>
      <c r="F13" s="10"/>
    </row>
    <row r="14" spans="1:6" ht="19.5">
      <c r="A14" s="6" t="s">
        <v>241</v>
      </c>
      <c r="B14" s="7">
        <v>9</v>
      </c>
      <c r="C14" s="8">
        <f>SUM(B14*100/62)</f>
        <v>14.516129032258064</v>
      </c>
      <c r="D14" s="9">
        <f>SUM(Sheet1!D165)</f>
        <v>295000</v>
      </c>
      <c r="E14" s="8">
        <f>SUM(D14*100/D39)</f>
        <v>1.304401270973225</v>
      </c>
      <c r="F14" s="7" t="s">
        <v>59</v>
      </c>
    </row>
    <row r="15" spans="1:6" ht="20.25" thickBot="1">
      <c r="A15" s="11" t="s">
        <v>51</v>
      </c>
      <c r="B15" s="11">
        <f>SUM(B14)</f>
        <v>9</v>
      </c>
      <c r="C15" s="12">
        <f>SUM(B15*100/62)</f>
        <v>14.516129032258064</v>
      </c>
      <c r="D15" s="13">
        <f>SUM(D14:D14)</f>
        <v>295000</v>
      </c>
      <c r="E15" s="12">
        <f>SUM(D15*100/D39)</f>
        <v>1.304401270973225</v>
      </c>
      <c r="F15" s="19"/>
    </row>
    <row r="16" spans="1:6" ht="20.25" thickTop="1">
      <c r="A16" s="5" t="s">
        <v>32</v>
      </c>
      <c r="B16" s="5"/>
      <c r="C16" s="5"/>
      <c r="D16" s="5"/>
      <c r="E16" s="5"/>
      <c r="F16" s="5"/>
    </row>
    <row r="17" spans="1:6" ht="19.5">
      <c r="A17" s="6" t="s">
        <v>231</v>
      </c>
      <c r="B17" s="7">
        <v>3</v>
      </c>
      <c r="C17" s="8">
        <f aca="true" t="shared" si="0" ref="C17:C23">SUM(B17*100/62)</f>
        <v>4.838709677419355</v>
      </c>
      <c r="D17" s="9">
        <f>SUM(Sheet1!D180)</f>
        <v>145000</v>
      </c>
      <c r="E17" s="8">
        <f>SUM(D17*100/D39)</f>
        <v>0.6411463874275173</v>
      </c>
      <c r="F17" s="7" t="s">
        <v>59</v>
      </c>
    </row>
    <row r="18" spans="1:6" ht="19.5">
      <c r="A18" s="6" t="s">
        <v>232</v>
      </c>
      <c r="B18" s="7">
        <v>5</v>
      </c>
      <c r="C18" s="8">
        <f t="shared" si="0"/>
        <v>8.064516129032258</v>
      </c>
      <c r="D18" s="9">
        <f>SUM(Sheet1!D193)</f>
        <v>236000</v>
      </c>
      <c r="E18" s="8">
        <f>SUM(D18*100/D39)</f>
        <v>1.0435210167785798</v>
      </c>
      <c r="F18" s="7" t="s">
        <v>59</v>
      </c>
    </row>
    <row r="19" spans="1:6" ht="19.5">
      <c r="A19" s="6" t="s">
        <v>233</v>
      </c>
      <c r="B19" s="7">
        <v>5</v>
      </c>
      <c r="C19" s="8">
        <f t="shared" si="0"/>
        <v>8.064516129032258</v>
      </c>
      <c r="D19" s="9">
        <f>SUM(Sheet1!D213)</f>
        <v>3423587</v>
      </c>
      <c r="E19" s="8">
        <f>SUM(D19*100/D39)</f>
        <v>15.138071979957322</v>
      </c>
      <c r="F19" s="7" t="s">
        <v>59</v>
      </c>
    </row>
    <row r="20" spans="1:9" ht="19.5">
      <c r="A20" s="6" t="s">
        <v>280</v>
      </c>
      <c r="B20" s="7">
        <v>4</v>
      </c>
      <c r="C20" s="8">
        <f>SUM(B20*100/62)</f>
        <v>6.451612903225806</v>
      </c>
      <c r="D20" s="9">
        <f>SUM(Sheet1!D238)</f>
        <v>366000</v>
      </c>
      <c r="E20" s="8">
        <f>SUM(D20*100/D38)</f>
        <v>104.57142857142857</v>
      </c>
      <c r="F20" s="7" t="s">
        <v>59</v>
      </c>
      <c r="I20" s="76"/>
    </row>
    <row r="21" spans="1:6" ht="19.5">
      <c r="A21" s="6" t="s">
        <v>281</v>
      </c>
      <c r="B21" s="7">
        <v>4</v>
      </c>
      <c r="C21" s="8">
        <f t="shared" si="0"/>
        <v>6.451612903225806</v>
      </c>
      <c r="D21" s="9">
        <f>SUM(Sheet1!D250)</f>
        <v>12082240</v>
      </c>
      <c r="E21" s="8">
        <f>SUM(D21*100/D39)</f>
        <v>53.4240312278086</v>
      </c>
      <c r="F21" s="7" t="s">
        <v>59</v>
      </c>
    </row>
    <row r="22" spans="1:9" ht="19.5">
      <c r="A22" s="20"/>
      <c r="B22" s="17"/>
      <c r="C22" s="8"/>
      <c r="D22" s="18"/>
      <c r="E22" s="8"/>
      <c r="F22" s="7"/>
      <c r="I22" s="76"/>
    </row>
    <row r="23" spans="1:6" ht="20.25" thickBot="1">
      <c r="A23" s="11" t="s">
        <v>51</v>
      </c>
      <c r="B23" s="11">
        <f>SUM(B17:B22)</f>
        <v>21</v>
      </c>
      <c r="C23" s="12">
        <f t="shared" si="0"/>
        <v>33.87096774193548</v>
      </c>
      <c r="D23" s="13">
        <f>SUM(D17:D22)</f>
        <v>16252827</v>
      </c>
      <c r="E23" s="12">
        <f>SUM(D23*100/D39)</f>
        <v>71.86511252782354</v>
      </c>
      <c r="F23" s="11"/>
    </row>
    <row r="24" spans="1:6" ht="20.25" thickTop="1">
      <c r="A24" s="14" t="s">
        <v>54</v>
      </c>
      <c r="B24" s="15"/>
      <c r="C24" s="15"/>
      <c r="D24" s="15"/>
      <c r="E24" s="15"/>
      <c r="F24" s="15"/>
    </row>
    <row r="25" spans="1:6" ht="20.25" thickBot="1">
      <c r="A25" s="11" t="s">
        <v>51</v>
      </c>
      <c r="B25" s="11">
        <v>0</v>
      </c>
      <c r="C25" s="12">
        <v>0</v>
      </c>
      <c r="D25" s="13">
        <v>0</v>
      </c>
      <c r="E25" s="12">
        <v>0</v>
      </c>
      <c r="F25" s="11"/>
    </row>
    <row r="26" spans="1:6" ht="20.25" thickTop="1">
      <c r="A26" s="77"/>
      <c r="B26" s="78"/>
      <c r="C26" s="78"/>
      <c r="D26" s="79"/>
      <c r="E26" s="80"/>
      <c r="F26" s="81">
        <v>3</v>
      </c>
    </row>
    <row r="27" spans="1:6" ht="19.5">
      <c r="A27" s="41"/>
      <c r="B27" s="41"/>
      <c r="C27" s="60"/>
      <c r="D27" s="61"/>
      <c r="E27" s="60"/>
      <c r="F27" s="1" t="s">
        <v>240</v>
      </c>
    </row>
    <row r="28" spans="1:6" ht="19.5">
      <c r="A28" s="41"/>
      <c r="B28" s="41"/>
      <c r="C28" s="60"/>
      <c r="D28" s="61"/>
      <c r="E28" s="60"/>
      <c r="F28" s="40"/>
    </row>
    <row r="29" spans="1:6" ht="19.5">
      <c r="A29" s="3" t="s">
        <v>43</v>
      </c>
      <c r="B29" s="3" t="s">
        <v>44</v>
      </c>
      <c r="C29" s="3" t="s">
        <v>46</v>
      </c>
      <c r="D29" s="3" t="s">
        <v>48</v>
      </c>
      <c r="E29" s="3" t="s">
        <v>46</v>
      </c>
      <c r="F29" s="3" t="s">
        <v>50</v>
      </c>
    </row>
    <row r="30" spans="1:6" ht="19.5">
      <c r="A30" s="4"/>
      <c r="B30" s="4" t="s">
        <v>45</v>
      </c>
      <c r="C30" s="4" t="s">
        <v>47</v>
      </c>
      <c r="D30" s="4" t="s">
        <v>7</v>
      </c>
      <c r="E30" s="4" t="s">
        <v>49</v>
      </c>
      <c r="F30" s="4"/>
    </row>
    <row r="31" spans="1:6" ht="19.5">
      <c r="A31" s="5" t="s">
        <v>36</v>
      </c>
      <c r="B31" s="21"/>
      <c r="C31" s="21"/>
      <c r="D31" s="21"/>
      <c r="E31" s="21"/>
      <c r="F31" s="21"/>
    </row>
    <row r="32" spans="1:6" ht="19.5">
      <c r="A32" s="6" t="s">
        <v>242</v>
      </c>
      <c r="B32" s="7">
        <v>2</v>
      </c>
      <c r="C32" s="8">
        <f>SUM(B32*100/62)</f>
        <v>3.225806451612903</v>
      </c>
      <c r="D32" s="9">
        <f>SUM(Sheet1!D289)</f>
        <v>60000</v>
      </c>
      <c r="E32" s="8">
        <f>SUM(D32*100/D39)</f>
        <v>0.265301953418283</v>
      </c>
      <c r="F32" s="7" t="s">
        <v>59</v>
      </c>
    </row>
    <row r="33" spans="1:6" ht="19.5">
      <c r="A33" s="6" t="s">
        <v>236</v>
      </c>
      <c r="B33" s="7">
        <v>5</v>
      </c>
      <c r="C33" s="8">
        <f>SUM(B33*100/62)</f>
        <v>8.064516129032258</v>
      </c>
      <c r="D33" s="9">
        <f>SUM(Sheet1!D304)</f>
        <v>701000</v>
      </c>
      <c r="E33" s="8">
        <f>SUM(D33*100/D39)</f>
        <v>3.0996111557702735</v>
      </c>
      <c r="F33" s="44" t="s">
        <v>243</v>
      </c>
    </row>
    <row r="34" spans="1:6" ht="20.25" thickBot="1">
      <c r="A34" s="11" t="s">
        <v>51</v>
      </c>
      <c r="B34" s="11">
        <f>SUM(B32:B33)</f>
        <v>7</v>
      </c>
      <c r="C34" s="12">
        <f>SUM(B34*100/62)</f>
        <v>11.290322580645162</v>
      </c>
      <c r="D34" s="13">
        <f>SUM(D32:D33)</f>
        <v>761000</v>
      </c>
      <c r="E34" s="12">
        <f>SUM(D34*100/D39)</f>
        <v>3.3649131091885565</v>
      </c>
      <c r="F34" s="19"/>
    </row>
    <row r="35" spans="1:6" ht="20.25" thickTop="1">
      <c r="A35" s="14" t="s">
        <v>39</v>
      </c>
      <c r="B35" s="15"/>
      <c r="C35" s="15"/>
      <c r="D35" s="15"/>
      <c r="E35" s="15"/>
      <c r="F35" s="15"/>
    </row>
    <row r="36" spans="1:6" ht="19.5">
      <c r="A36" s="6" t="s">
        <v>244</v>
      </c>
      <c r="B36" s="7">
        <v>1</v>
      </c>
      <c r="C36" s="8">
        <f>SUM(B36*100/62)</f>
        <v>1.6129032258064515</v>
      </c>
      <c r="D36" s="9">
        <f>SUM(Sheet1!D315)</f>
        <v>60000</v>
      </c>
      <c r="E36" s="8">
        <f>SUM(D36*100/D39)</f>
        <v>0.265301953418283</v>
      </c>
      <c r="F36" s="7" t="s">
        <v>24</v>
      </c>
    </row>
    <row r="37" spans="1:6" ht="19.5">
      <c r="A37" s="6" t="s">
        <v>245</v>
      </c>
      <c r="B37" s="22">
        <v>4</v>
      </c>
      <c r="C37" s="75">
        <f>SUM(B37*100/62)</f>
        <v>6.451612903225806</v>
      </c>
      <c r="D37" s="74">
        <f>SUM(Sheet1!D332)</f>
        <v>290000</v>
      </c>
      <c r="E37" s="75">
        <f>SUM(D37*100/D39)</f>
        <v>1.2822927748550346</v>
      </c>
      <c r="F37" s="22"/>
    </row>
    <row r="38" spans="1:6" ht="20.25" thickBot="1">
      <c r="A38" s="11" t="s">
        <v>51</v>
      </c>
      <c r="B38" s="11">
        <f>SUM(B36:B37)</f>
        <v>5</v>
      </c>
      <c r="C38" s="12">
        <f>SUM(B38*100/62)</f>
        <v>8.064516129032258</v>
      </c>
      <c r="D38" s="13">
        <f>SUM(D36:D37)</f>
        <v>350000</v>
      </c>
      <c r="E38" s="12">
        <f>SUM(D38*100/D39)</f>
        <v>1.5475947282733176</v>
      </c>
      <c r="F38" s="19"/>
    </row>
    <row r="39" spans="1:6" ht="21" thickBot="1" thickTop="1">
      <c r="A39" s="23" t="s">
        <v>38</v>
      </c>
      <c r="B39" s="23">
        <f>SUM(B11+B15+B23+B25+B34+B38)</f>
        <v>62</v>
      </c>
      <c r="C39" s="24">
        <f>SUM(B39*100/62)</f>
        <v>100</v>
      </c>
      <c r="D39" s="25">
        <f>SUM(D11+D15+D23+D25+D34+D38)</f>
        <v>22615740</v>
      </c>
      <c r="E39" s="26">
        <f>SUM(D39*100/D39)</f>
        <v>100</v>
      </c>
      <c r="F39" s="27"/>
    </row>
    <row r="40" spans="1:6" ht="20.25" thickTop="1">
      <c r="A40" s="67"/>
      <c r="B40" s="67"/>
      <c r="C40" s="67"/>
      <c r="D40" s="67"/>
      <c r="E40" s="67"/>
      <c r="F40" s="81"/>
    </row>
    <row r="52" ht="19.5">
      <c r="F52" s="82">
        <v>4</v>
      </c>
    </row>
  </sheetData>
  <sheetProtection/>
  <mergeCells count="3">
    <mergeCell ref="A2:F2"/>
    <mergeCell ref="A3:F3"/>
    <mergeCell ref="A4:F4"/>
  </mergeCells>
  <printOptions/>
  <pageMargins left="0.15748031496062992" right="0.15748031496062992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</cp:lastModifiedBy>
  <cp:lastPrinted>2016-11-07T02:05:22Z</cp:lastPrinted>
  <dcterms:created xsi:type="dcterms:W3CDTF">2009-11-12T04:26:28Z</dcterms:created>
  <dcterms:modified xsi:type="dcterms:W3CDTF">2016-11-07T02:06:30Z</dcterms:modified>
  <cp:category/>
  <cp:version/>
  <cp:contentType/>
  <cp:contentStatus/>
</cp:coreProperties>
</file>